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e.pereira\Downloads\"/>
    </mc:Choice>
  </mc:AlternateContent>
  <bookViews>
    <workbookView xWindow="28680" yWindow="3360" windowWidth="29040" windowHeight="15840" tabRatio="768"/>
  </bookViews>
  <sheets>
    <sheet name="Sobre" sheetId="8" r:id="rId1"/>
    <sheet name="Janeiro" sheetId="1" r:id="rId2"/>
    <sheet name="Fevereiro" sheetId="19" r:id="rId3"/>
    <sheet name="Marco" sheetId="18" r:id="rId4"/>
    <sheet name="Abril" sheetId="17" r:id="rId5"/>
    <sheet name="Maio" sheetId="16" r:id="rId6"/>
    <sheet name="Junho" sheetId="15" r:id="rId7"/>
    <sheet name="Julho" sheetId="14" r:id="rId8"/>
    <sheet name="Agosto" sheetId="13" r:id="rId9"/>
    <sheet name="Setembro" sheetId="12" r:id="rId10"/>
    <sheet name="Outubro" sheetId="11" r:id="rId11"/>
    <sheet name="Novembro" sheetId="10" r:id="rId12"/>
    <sheet name="Dezembro" sheetId="9" r:id="rId13"/>
    <sheet name="Resumo Financeiro" sheetId="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0" l="1"/>
  <c r="E33" i="10"/>
  <c r="E32" i="14"/>
  <c r="E31" i="14"/>
  <c r="E33" i="16"/>
  <c r="E32" i="16"/>
  <c r="E37" i="17"/>
  <c r="E34" i="17"/>
  <c r="E33" i="17"/>
  <c r="E29" i="17"/>
  <c r="B85" i="19"/>
  <c r="B84" i="19"/>
  <c r="C77" i="19"/>
  <c r="C87" i="19" s="1"/>
  <c r="C66" i="19"/>
  <c r="C70" i="19" s="1"/>
  <c r="E61" i="19"/>
  <c r="E72" i="19" s="1"/>
  <c r="D61" i="19"/>
  <c r="D72" i="19" s="1"/>
  <c r="C61" i="19"/>
  <c r="C72" i="19" s="1"/>
  <c r="C56" i="19"/>
  <c r="C85" i="19" s="1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C39" i="19"/>
  <c r="E33" i="19" s="1"/>
  <c r="F38" i="19"/>
  <c r="F37" i="19"/>
  <c r="F36" i="19"/>
  <c r="F35" i="19"/>
  <c r="F34" i="19"/>
  <c r="F33" i="19"/>
  <c r="F32" i="19"/>
  <c r="F31" i="19"/>
  <c r="F30" i="19"/>
  <c r="F29" i="19"/>
  <c r="F28" i="19"/>
  <c r="E28" i="19"/>
  <c r="D28" i="19"/>
  <c r="D42" i="19" s="1"/>
  <c r="C28" i="19"/>
  <c r="C25" i="19"/>
  <c r="E24" i="19" s="1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B86" i="18"/>
  <c r="B85" i="18"/>
  <c r="C78" i="18"/>
  <c r="C88" i="18" s="1"/>
  <c r="C73" i="18"/>
  <c r="C71" i="18"/>
  <c r="C80" i="18" s="1"/>
  <c r="D5" i="4" s="1"/>
  <c r="E62" i="18"/>
  <c r="E73" i="18" s="1"/>
  <c r="D62" i="18"/>
  <c r="D73" i="18" s="1"/>
  <c r="C62" i="18"/>
  <c r="C57" i="18"/>
  <c r="C86" i="18" s="1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C40" i="18"/>
  <c r="E37" i="18" s="1"/>
  <c r="F39" i="18"/>
  <c r="F38" i="18"/>
  <c r="E38" i="18"/>
  <c r="F37" i="18"/>
  <c r="F36" i="18"/>
  <c r="F35" i="18"/>
  <c r="F34" i="18"/>
  <c r="E34" i="18"/>
  <c r="F33" i="18"/>
  <c r="F32" i="18"/>
  <c r="E32" i="18"/>
  <c r="F31" i="18"/>
  <c r="F30" i="18"/>
  <c r="E30" i="18"/>
  <c r="F29" i="18"/>
  <c r="E29" i="18"/>
  <c r="D29" i="18"/>
  <c r="D43" i="18" s="1"/>
  <c r="C29" i="18"/>
  <c r="C26" i="18"/>
  <c r="E25" i="18" s="1"/>
  <c r="F25" i="18"/>
  <c r="F24" i="18"/>
  <c r="F23" i="18"/>
  <c r="E23" i="18"/>
  <c r="F22" i="18"/>
  <c r="F21" i="18"/>
  <c r="F20" i="18"/>
  <c r="F19" i="18"/>
  <c r="F18" i="18"/>
  <c r="E18" i="18"/>
  <c r="F17" i="18"/>
  <c r="F16" i="18"/>
  <c r="F15" i="18"/>
  <c r="E15" i="18"/>
  <c r="F14" i="18"/>
  <c r="F13" i="18"/>
  <c r="F12" i="18"/>
  <c r="F11" i="18"/>
  <c r="E11" i="18"/>
  <c r="F10" i="18"/>
  <c r="E10" i="18"/>
  <c r="F9" i="18"/>
  <c r="F8" i="18"/>
  <c r="F7" i="18"/>
  <c r="E7" i="18"/>
  <c r="F6" i="18"/>
  <c r="E6" i="18"/>
  <c r="F5" i="18"/>
  <c r="F4" i="18"/>
  <c r="F3" i="18"/>
  <c r="E3" i="18"/>
  <c r="B85" i="17"/>
  <c r="B84" i="17"/>
  <c r="C77" i="17"/>
  <c r="C87" i="17" s="1"/>
  <c r="E75" i="17"/>
  <c r="C70" i="17"/>
  <c r="E61" i="17"/>
  <c r="E72" i="17" s="1"/>
  <c r="D61" i="17"/>
  <c r="D72" i="17" s="1"/>
  <c r="C61" i="17"/>
  <c r="C72" i="17" s="1"/>
  <c r="C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C39" i="17"/>
  <c r="E32" i="17" s="1"/>
  <c r="F38" i="17"/>
  <c r="F37" i="17"/>
  <c r="F36" i="17"/>
  <c r="F35" i="17"/>
  <c r="F34" i="17"/>
  <c r="F33" i="17"/>
  <c r="F32" i="17"/>
  <c r="F31" i="17"/>
  <c r="F30" i="17"/>
  <c r="F29" i="17"/>
  <c r="F28" i="17"/>
  <c r="F42" i="17" s="1"/>
  <c r="E28" i="17"/>
  <c r="D28" i="17"/>
  <c r="D42" i="17" s="1"/>
  <c r="C28" i="17"/>
  <c r="C25" i="17"/>
  <c r="E24" i="17" s="1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B85" i="16"/>
  <c r="B84" i="16"/>
  <c r="C77" i="16"/>
  <c r="C87" i="16" s="1"/>
  <c r="E73" i="16"/>
  <c r="C70" i="16"/>
  <c r="C79" i="16" s="1"/>
  <c r="D7" i="4" s="1"/>
  <c r="E61" i="16"/>
  <c r="E72" i="16" s="1"/>
  <c r="D61" i="16"/>
  <c r="D72" i="16" s="1"/>
  <c r="C61" i="16"/>
  <c r="C72" i="16" s="1"/>
  <c r="C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C39" i="16"/>
  <c r="E31" i="16" s="1"/>
  <c r="F38" i="16"/>
  <c r="F37" i="16"/>
  <c r="F36" i="16"/>
  <c r="F35" i="16"/>
  <c r="F34" i="16"/>
  <c r="F33" i="16"/>
  <c r="F32" i="16"/>
  <c r="F31" i="16"/>
  <c r="F30" i="16"/>
  <c r="F29" i="16"/>
  <c r="F28" i="16"/>
  <c r="F42" i="16" s="1"/>
  <c r="E28" i="16"/>
  <c r="D28" i="16"/>
  <c r="D42" i="16" s="1"/>
  <c r="C28" i="16"/>
  <c r="C25" i="16"/>
  <c r="E24" i="16" s="1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E10" i="16"/>
  <c r="F9" i="16"/>
  <c r="E9" i="16"/>
  <c r="F8" i="16"/>
  <c r="F7" i="16"/>
  <c r="F6" i="16"/>
  <c r="E6" i="16"/>
  <c r="F5" i="16"/>
  <c r="F4" i="16"/>
  <c r="F3" i="16"/>
  <c r="B85" i="15"/>
  <c r="B84" i="15"/>
  <c r="C77" i="15"/>
  <c r="C87" i="15" s="1"/>
  <c r="C70" i="15"/>
  <c r="E61" i="15"/>
  <c r="E72" i="15" s="1"/>
  <c r="D61" i="15"/>
  <c r="D72" i="15" s="1"/>
  <c r="C61" i="15"/>
  <c r="C72" i="15" s="1"/>
  <c r="C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C39" i="15"/>
  <c r="E37" i="15" s="1"/>
  <c r="F38" i="15"/>
  <c r="F37" i="15"/>
  <c r="F36" i="15"/>
  <c r="F35" i="15"/>
  <c r="F34" i="15"/>
  <c r="F33" i="15"/>
  <c r="F32" i="15"/>
  <c r="F31" i="15"/>
  <c r="E31" i="15"/>
  <c r="F30" i="15"/>
  <c r="F29" i="15"/>
  <c r="F28" i="15"/>
  <c r="F42" i="15" s="1"/>
  <c r="E28" i="15"/>
  <c r="D28" i="15"/>
  <c r="D42" i="15" s="1"/>
  <c r="C28" i="15"/>
  <c r="C25" i="15"/>
  <c r="E24" i="15" s="1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B85" i="14"/>
  <c r="B84" i="14"/>
  <c r="C77" i="14"/>
  <c r="C87" i="14" s="1"/>
  <c r="E73" i="14"/>
  <c r="C70" i="14"/>
  <c r="E61" i="14"/>
  <c r="E72" i="14" s="1"/>
  <c r="D61" i="14"/>
  <c r="D72" i="14" s="1"/>
  <c r="C61" i="14"/>
  <c r="C72" i="14" s="1"/>
  <c r="C56" i="14"/>
  <c r="C85" i="14" s="1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C39" i="14"/>
  <c r="E35" i="14" s="1"/>
  <c r="F38" i="14"/>
  <c r="F37" i="14"/>
  <c r="F36" i="14"/>
  <c r="F35" i="14"/>
  <c r="F34" i="14"/>
  <c r="F33" i="14"/>
  <c r="F32" i="14"/>
  <c r="F31" i="14"/>
  <c r="F30" i="14"/>
  <c r="F29" i="14"/>
  <c r="F28" i="14"/>
  <c r="F42" i="14" s="1"/>
  <c r="E28" i="14"/>
  <c r="D28" i="14"/>
  <c r="D42" i="14" s="1"/>
  <c r="C28" i="14"/>
  <c r="C25" i="14"/>
  <c r="E24" i="14" s="1"/>
  <c r="F24" i="14"/>
  <c r="F23" i="14"/>
  <c r="F22" i="14"/>
  <c r="F21" i="14"/>
  <c r="F20" i="14"/>
  <c r="F19" i="14"/>
  <c r="F18" i="14"/>
  <c r="F17" i="14"/>
  <c r="E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B85" i="13"/>
  <c r="B84" i="13"/>
  <c r="C77" i="13"/>
  <c r="C87" i="13" s="1"/>
  <c r="C70" i="13"/>
  <c r="E61" i="13"/>
  <c r="E72" i="13" s="1"/>
  <c r="D61" i="13"/>
  <c r="D72" i="13" s="1"/>
  <c r="C61" i="13"/>
  <c r="C72" i="13" s="1"/>
  <c r="C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C39" i="13"/>
  <c r="E35" i="13" s="1"/>
  <c r="F38" i="13"/>
  <c r="F37" i="13"/>
  <c r="F36" i="13"/>
  <c r="F35" i="13"/>
  <c r="F34" i="13"/>
  <c r="F33" i="13"/>
  <c r="F32" i="13"/>
  <c r="F31" i="13"/>
  <c r="F30" i="13"/>
  <c r="F29" i="13"/>
  <c r="F28" i="13"/>
  <c r="F42" i="13" s="1"/>
  <c r="E28" i="13"/>
  <c r="D28" i="13"/>
  <c r="D42" i="13" s="1"/>
  <c r="C28" i="13"/>
  <c r="C25" i="13"/>
  <c r="E22" i="13" s="1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B85" i="12"/>
  <c r="B84" i="12"/>
  <c r="C77" i="12"/>
  <c r="C87" i="12" s="1"/>
  <c r="C70" i="12"/>
  <c r="E65" i="12" s="1"/>
  <c r="E61" i="12"/>
  <c r="E72" i="12" s="1"/>
  <c r="D61" i="12"/>
  <c r="D72" i="12" s="1"/>
  <c r="C61" i="12"/>
  <c r="C72" i="12" s="1"/>
  <c r="C56" i="12"/>
  <c r="C85" i="12" s="1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C39" i="12"/>
  <c r="E33" i="12" s="1"/>
  <c r="F38" i="12"/>
  <c r="F37" i="12"/>
  <c r="F36" i="12"/>
  <c r="F35" i="12"/>
  <c r="F34" i="12"/>
  <c r="F33" i="12"/>
  <c r="F32" i="12"/>
  <c r="F31" i="12"/>
  <c r="F39" i="12" s="1"/>
  <c r="F30" i="12"/>
  <c r="F29" i="12"/>
  <c r="F28" i="12"/>
  <c r="F42" i="12" s="1"/>
  <c r="E28" i="12"/>
  <c r="D28" i="12"/>
  <c r="D42" i="12" s="1"/>
  <c r="C28" i="12"/>
  <c r="C25" i="12"/>
  <c r="E23" i="12" s="1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E12" i="12"/>
  <c r="F11" i="12"/>
  <c r="F10" i="12"/>
  <c r="F9" i="12"/>
  <c r="F8" i="12"/>
  <c r="E8" i="12"/>
  <c r="F7" i="12"/>
  <c r="F6" i="12"/>
  <c r="F5" i="12"/>
  <c r="E5" i="12"/>
  <c r="F4" i="12"/>
  <c r="F3" i="12"/>
  <c r="B85" i="11"/>
  <c r="B84" i="11"/>
  <c r="C77" i="11"/>
  <c r="C87" i="11" s="1"/>
  <c r="C70" i="11"/>
  <c r="E64" i="11" s="1"/>
  <c r="E61" i="11"/>
  <c r="E72" i="11" s="1"/>
  <c r="D61" i="11"/>
  <c r="D72" i="11" s="1"/>
  <c r="C61" i="11"/>
  <c r="C72" i="11" s="1"/>
  <c r="C56" i="11"/>
  <c r="C85" i="11" s="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C39" i="11"/>
  <c r="E38" i="11" s="1"/>
  <c r="F38" i="11"/>
  <c r="F37" i="11"/>
  <c r="F36" i="11"/>
  <c r="F35" i="11"/>
  <c r="F34" i="11"/>
  <c r="F33" i="11"/>
  <c r="F32" i="11"/>
  <c r="F31" i="11"/>
  <c r="F30" i="11"/>
  <c r="F29" i="11"/>
  <c r="F28" i="11"/>
  <c r="E28" i="11"/>
  <c r="D28" i="11"/>
  <c r="D42" i="11" s="1"/>
  <c r="C28" i="11"/>
  <c r="C25" i="11"/>
  <c r="E24" i="11" s="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E10" i="11"/>
  <c r="F9" i="11"/>
  <c r="F8" i="11"/>
  <c r="F7" i="11"/>
  <c r="F6" i="11"/>
  <c r="F5" i="11"/>
  <c r="F4" i="11"/>
  <c r="F3" i="11"/>
  <c r="B85" i="10"/>
  <c r="B84" i="10"/>
  <c r="C77" i="10"/>
  <c r="C87" i="10" s="1"/>
  <c r="C70" i="10"/>
  <c r="E61" i="10"/>
  <c r="E72" i="10" s="1"/>
  <c r="D61" i="10"/>
  <c r="D72" i="10" s="1"/>
  <c r="C61" i="10"/>
  <c r="C72" i="10" s="1"/>
  <c r="C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C39" i="10"/>
  <c r="E31" i="10" s="1"/>
  <c r="F38" i="10"/>
  <c r="F37" i="10"/>
  <c r="F36" i="10"/>
  <c r="F35" i="10"/>
  <c r="F34" i="10"/>
  <c r="F33" i="10"/>
  <c r="F32" i="10"/>
  <c r="F31" i="10"/>
  <c r="F30" i="10"/>
  <c r="F29" i="10"/>
  <c r="F28" i="10"/>
  <c r="F42" i="10" s="1"/>
  <c r="E28" i="10"/>
  <c r="D28" i="10"/>
  <c r="D42" i="10" s="1"/>
  <c r="C28" i="10"/>
  <c r="C25" i="10"/>
  <c r="E17" i="10" s="1"/>
  <c r="F24" i="10"/>
  <c r="F23" i="10"/>
  <c r="F22" i="10"/>
  <c r="F21" i="10"/>
  <c r="F20" i="10"/>
  <c r="E20" i="10"/>
  <c r="F19" i="10"/>
  <c r="F18" i="10"/>
  <c r="F17" i="10"/>
  <c r="F16" i="10"/>
  <c r="F15" i="10"/>
  <c r="F14" i="10"/>
  <c r="F13" i="10"/>
  <c r="E13" i="10"/>
  <c r="F12" i="10"/>
  <c r="F11" i="10"/>
  <c r="F10" i="10"/>
  <c r="F9" i="10"/>
  <c r="E9" i="10"/>
  <c r="F8" i="10"/>
  <c r="E8" i="10"/>
  <c r="F7" i="10"/>
  <c r="F6" i="10"/>
  <c r="E6" i="10"/>
  <c r="F5" i="10"/>
  <c r="E5" i="10"/>
  <c r="F4" i="10"/>
  <c r="F3" i="10"/>
  <c r="B85" i="9"/>
  <c r="B84" i="9"/>
  <c r="C77" i="9"/>
  <c r="C87" i="9" s="1"/>
  <c r="C70" i="9"/>
  <c r="E61" i="9"/>
  <c r="E72" i="9" s="1"/>
  <c r="D61" i="9"/>
  <c r="D72" i="9" s="1"/>
  <c r="C61" i="9"/>
  <c r="C72" i="9" s="1"/>
  <c r="C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C39" i="9"/>
  <c r="E38" i="9" s="1"/>
  <c r="F38" i="9"/>
  <c r="F37" i="9"/>
  <c r="F36" i="9"/>
  <c r="F35" i="9"/>
  <c r="F34" i="9"/>
  <c r="F33" i="9"/>
  <c r="F32" i="9"/>
  <c r="F31" i="9"/>
  <c r="F30" i="9"/>
  <c r="F29" i="9"/>
  <c r="F28" i="9"/>
  <c r="F42" i="9" s="1"/>
  <c r="E28" i="9"/>
  <c r="D28" i="9"/>
  <c r="D42" i="9" s="1"/>
  <c r="C28" i="9"/>
  <c r="C25" i="9"/>
  <c r="E24" i="9" s="1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C86" i="1"/>
  <c r="C85" i="1"/>
  <c r="C88" i="1"/>
  <c r="B86" i="1"/>
  <c r="B85" i="1"/>
  <c r="E62" i="1"/>
  <c r="E73" i="1" s="1"/>
  <c r="D62" i="1"/>
  <c r="D73" i="1" s="1"/>
  <c r="C62" i="1"/>
  <c r="C73" i="1" s="1"/>
  <c r="F45" i="1"/>
  <c r="F46" i="1"/>
  <c r="F47" i="1"/>
  <c r="F48" i="1"/>
  <c r="F49" i="1"/>
  <c r="F50" i="1"/>
  <c r="F51" i="1"/>
  <c r="F52" i="1"/>
  <c r="F53" i="1"/>
  <c r="F54" i="1"/>
  <c r="F55" i="1"/>
  <c r="F56" i="1"/>
  <c r="F44" i="1"/>
  <c r="C26" i="1"/>
  <c r="C84" i="1" s="1"/>
  <c r="C67" i="1"/>
  <c r="C57" i="1"/>
  <c r="D29" i="1"/>
  <c r="D43" i="1" s="1"/>
  <c r="E29" i="1"/>
  <c r="F29" i="1"/>
  <c r="F43" i="1" s="1"/>
  <c r="C29" i="1"/>
  <c r="C40" i="1"/>
  <c r="E31" i="1" s="1"/>
  <c r="F39" i="1"/>
  <c r="F38" i="1"/>
  <c r="F37" i="1"/>
  <c r="F36" i="1"/>
  <c r="F35" i="1"/>
  <c r="F34" i="1"/>
  <c r="F33" i="1"/>
  <c r="F32" i="1"/>
  <c r="F31" i="1"/>
  <c r="F30" i="1"/>
  <c r="E29" i="9" l="1"/>
  <c r="F25" i="9"/>
  <c r="E31" i="9"/>
  <c r="E33" i="9"/>
  <c r="C84" i="9"/>
  <c r="E37" i="9"/>
  <c r="E16" i="10"/>
  <c r="E21" i="10"/>
  <c r="E73" i="10"/>
  <c r="E34" i="10"/>
  <c r="E12" i="10"/>
  <c r="E37" i="10"/>
  <c r="C84" i="10"/>
  <c r="F25" i="10"/>
  <c r="E29" i="10"/>
  <c r="E32" i="10"/>
  <c r="E6" i="11"/>
  <c r="E73" i="11"/>
  <c r="E31" i="11"/>
  <c r="E74" i="11"/>
  <c r="F39" i="11"/>
  <c r="E16" i="12"/>
  <c r="E24" i="12"/>
  <c r="E32" i="12"/>
  <c r="F56" i="12"/>
  <c r="E34" i="12"/>
  <c r="E29" i="13"/>
  <c r="E73" i="13"/>
  <c r="E77" i="13" s="1"/>
  <c r="E36" i="14"/>
  <c r="C79" i="14"/>
  <c r="D9" i="4" s="1"/>
  <c r="F25" i="14"/>
  <c r="E6" i="14"/>
  <c r="E6" i="15"/>
  <c r="E14" i="16"/>
  <c r="E21" i="16"/>
  <c r="E34" i="16"/>
  <c r="E35" i="16"/>
  <c r="F25" i="16"/>
  <c r="C84" i="16"/>
  <c r="E36" i="16"/>
  <c r="E29" i="16"/>
  <c r="E37" i="16"/>
  <c r="E30" i="16"/>
  <c r="E38" i="16"/>
  <c r="E35" i="17"/>
  <c r="E36" i="17"/>
  <c r="E30" i="17"/>
  <c r="E38" i="17"/>
  <c r="E31" i="17"/>
  <c r="E14" i="18"/>
  <c r="E19" i="18"/>
  <c r="E74" i="19"/>
  <c r="C79" i="19"/>
  <c r="D4" i="4" s="1"/>
  <c r="F26" i="18"/>
  <c r="E22" i="18"/>
  <c r="F56" i="14"/>
  <c r="C58" i="14"/>
  <c r="C9" i="4" s="1"/>
  <c r="E9" i="4" s="1"/>
  <c r="E29" i="14"/>
  <c r="E39" i="14" s="1"/>
  <c r="E37" i="14"/>
  <c r="C84" i="14"/>
  <c r="E30" i="14"/>
  <c r="E38" i="14"/>
  <c r="E34" i="14"/>
  <c r="E33" i="14"/>
  <c r="F39" i="14"/>
  <c r="E13" i="14"/>
  <c r="E21" i="14"/>
  <c r="E9" i="14"/>
  <c r="F56" i="13"/>
  <c r="E30" i="13"/>
  <c r="E38" i="13"/>
  <c r="E31" i="13"/>
  <c r="E36" i="13"/>
  <c r="E37" i="13"/>
  <c r="E32" i="13"/>
  <c r="E33" i="13"/>
  <c r="C84" i="13"/>
  <c r="F39" i="13"/>
  <c r="E34" i="13"/>
  <c r="F25" i="13"/>
  <c r="E13" i="13"/>
  <c r="C58" i="13"/>
  <c r="C10" i="4" s="1"/>
  <c r="E66" i="12"/>
  <c r="E35" i="12"/>
  <c r="E36" i="12"/>
  <c r="E29" i="12"/>
  <c r="E37" i="12"/>
  <c r="E30" i="12"/>
  <c r="E38" i="12"/>
  <c r="E31" i="12"/>
  <c r="F25" i="12"/>
  <c r="F58" i="12"/>
  <c r="E20" i="12"/>
  <c r="E63" i="11"/>
  <c r="C79" i="11"/>
  <c r="D12" i="4" s="1"/>
  <c r="E65" i="11"/>
  <c r="E66" i="11"/>
  <c r="F56" i="11"/>
  <c r="E32" i="11"/>
  <c r="E33" i="11"/>
  <c r="E34" i="11"/>
  <c r="C84" i="11"/>
  <c r="E29" i="11"/>
  <c r="E37" i="11"/>
  <c r="E35" i="11"/>
  <c r="E36" i="11"/>
  <c r="E30" i="11"/>
  <c r="E13" i="11"/>
  <c r="F25" i="11"/>
  <c r="E9" i="11"/>
  <c r="E14" i="11"/>
  <c r="E21" i="11"/>
  <c r="E17" i="11"/>
  <c r="E3" i="11"/>
  <c r="C58" i="11"/>
  <c r="C12" i="4" s="1"/>
  <c r="E12" i="4" s="1"/>
  <c r="F56" i="10"/>
  <c r="E36" i="10"/>
  <c r="F39" i="10"/>
  <c r="F58" i="10" s="1"/>
  <c r="E30" i="10"/>
  <c r="E38" i="10"/>
  <c r="E24" i="10"/>
  <c r="C58" i="10"/>
  <c r="C13" i="4" s="1"/>
  <c r="F56" i="9"/>
  <c r="E32" i="9"/>
  <c r="E34" i="9"/>
  <c r="E35" i="9"/>
  <c r="E36" i="9"/>
  <c r="F39" i="9"/>
  <c r="C58" i="9"/>
  <c r="C14" i="4" s="1"/>
  <c r="E30" i="9"/>
  <c r="E6" i="9"/>
  <c r="E22" i="9"/>
  <c r="E75" i="15"/>
  <c r="F56" i="15"/>
  <c r="F58" i="15" s="1"/>
  <c r="E38" i="15"/>
  <c r="F39" i="15"/>
  <c r="E34" i="15"/>
  <c r="E30" i="15"/>
  <c r="E35" i="15"/>
  <c r="F25" i="15"/>
  <c r="E9" i="15"/>
  <c r="C58" i="15"/>
  <c r="C8" i="4" s="1"/>
  <c r="F56" i="16"/>
  <c r="F39" i="16"/>
  <c r="F58" i="16" s="1"/>
  <c r="C58" i="16"/>
  <c r="C7" i="4" s="1"/>
  <c r="E7" i="4" s="1"/>
  <c r="E17" i="16"/>
  <c r="E22" i="16"/>
  <c r="E3" i="16"/>
  <c r="E13" i="16"/>
  <c r="E18" i="16"/>
  <c r="F25" i="17"/>
  <c r="E14" i="17"/>
  <c r="E9" i="17"/>
  <c r="E21" i="17"/>
  <c r="E6" i="17"/>
  <c r="E10" i="17"/>
  <c r="E22" i="17"/>
  <c r="E17" i="17"/>
  <c r="E3" i="17"/>
  <c r="F57" i="18"/>
  <c r="F40" i="18"/>
  <c r="C59" i="18"/>
  <c r="C5" i="4" s="1"/>
  <c r="E5" i="4" s="1"/>
  <c r="C85" i="18"/>
  <c r="F56" i="19"/>
  <c r="F39" i="19"/>
  <c r="E32" i="19"/>
  <c r="E37" i="19"/>
  <c r="E29" i="19"/>
  <c r="E31" i="19"/>
  <c r="E35" i="19"/>
  <c r="E36" i="19"/>
  <c r="F25" i="19"/>
  <c r="C58" i="19"/>
  <c r="C4" i="4" s="1"/>
  <c r="E4" i="4" s="1"/>
  <c r="C79" i="9"/>
  <c r="D14" i="4" s="1"/>
  <c r="E73" i="9"/>
  <c r="E77" i="9" s="1"/>
  <c r="E75" i="9"/>
  <c r="E74" i="9"/>
  <c r="E76" i="9"/>
  <c r="C79" i="10"/>
  <c r="D13" i="4" s="1"/>
  <c r="E76" i="11"/>
  <c r="C79" i="12"/>
  <c r="D11" i="4" s="1"/>
  <c r="E74" i="13"/>
  <c r="C79" i="13"/>
  <c r="D10" i="4" s="1"/>
  <c r="E75" i="13"/>
  <c r="E76" i="13"/>
  <c r="F56" i="17"/>
  <c r="E13" i="17"/>
  <c r="E18" i="17"/>
  <c r="F39" i="17"/>
  <c r="C58" i="17"/>
  <c r="C6" i="4" s="1"/>
  <c r="C84" i="17"/>
  <c r="E76" i="19"/>
  <c r="E74" i="14"/>
  <c r="C79" i="15"/>
  <c r="D8" i="4" s="1"/>
  <c r="E74" i="15"/>
  <c r="E73" i="15"/>
  <c r="E74" i="16"/>
  <c r="E76" i="16"/>
  <c r="E73" i="17"/>
  <c r="E77" i="17" s="1"/>
  <c r="E74" i="17"/>
  <c r="C79" i="17"/>
  <c r="D6" i="4" s="1"/>
  <c r="E74" i="18"/>
  <c r="E75" i="18"/>
  <c r="E65" i="19"/>
  <c r="E64" i="19"/>
  <c r="C86" i="19"/>
  <c r="E63" i="19"/>
  <c r="E69" i="19"/>
  <c r="E62" i="19"/>
  <c r="E68" i="19"/>
  <c r="E67" i="19"/>
  <c r="E6" i="19"/>
  <c r="E9" i="19"/>
  <c r="E13" i="19"/>
  <c r="E17" i="19"/>
  <c r="E21" i="19"/>
  <c r="C83" i="19"/>
  <c r="E30" i="19"/>
  <c r="E34" i="19"/>
  <c r="E38" i="19"/>
  <c r="E66" i="19"/>
  <c r="E3" i="19"/>
  <c r="E10" i="19"/>
  <c r="E14" i="19"/>
  <c r="E18" i="19"/>
  <c r="E22" i="19"/>
  <c r="E73" i="19"/>
  <c r="C84" i="19"/>
  <c r="E4" i="19"/>
  <c r="E7" i="19"/>
  <c r="E11" i="19"/>
  <c r="E15" i="19"/>
  <c r="E19" i="19"/>
  <c r="E23" i="19"/>
  <c r="E75" i="19"/>
  <c r="E5" i="19"/>
  <c r="E8" i="19"/>
  <c r="E12" i="19"/>
  <c r="E16" i="19"/>
  <c r="E20" i="19"/>
  <c r="E66" i="18"/>
  <c r="E65" i="18"/>
  <c r="C87" i="18"/>
  <c r="E64" i="18"/>
  <c r="E69" i="18"/>
  <c r="E68" i="18"/>
  <c r="E70" i="18"/>
  <c r="E63" i="18"/>
  <c r="F59" i="18"/>
  <c r="C84" i="18"/>
  <c r="E31" i="18"/>
  <c r="E40" i="18" s="1"/>
  <c r="E35" i="18"/>
  <c r="E39" i="18"/>
  <c r="E67" i="18"/>
  <c r="E36" i="18"/>
  <c r="E4" i="18"/>
  <c r="E8" i="18"/>
  <c r="E12" i="18"/>
  <c r="E16" i="18"/>
  <c r="E20" i="18"/>
  <c r="E24" i="18"/>
  <c r="E76" i="18"/>
  <c r="E33" i="18"/>
  <c r="E77" i="18"/>
  <c r="E5" i="18"/>
  <c r="E9" i="18"/>
  <c r="E13" i="18"/>
  <c r="E17" i="18"/>
  <c r="E21" i="18"/>
  <c r="E65" i="17"/>
  <c r="E64" i="17"/>
  <c r="C86" i="17"/>
  <c r="E63" i="17"/>
  <c r="E69" i="17"/>
  <c r="E62" i="17"/>
  <c r="E67" i="17"/>
  <c r="E68" i="17"/>
  <c r="C83" i="17"/>
  <c r="E66" i="17"/>
  <c r="E4" i="17"/>
  <c r="E7" i="17"/>
  <c r="E11" i="17"/>
  <c r="E15" i="17"/>
  <c r="E19" i="17"/>
  <c r="E23" i="17"/>
  <c r="C85" i="17"/>
  <c r="E76" i="17"/>
  <c r="E5" i="17"/>
  <c r="E8" i="17"/>
  <c r="E12" i="17"/>
  <c r="E16" i="17"/>
  <c r="E20" i="17"/>
  <c r="E39" i="17"/>
  <c r="E65" i="16"/>
  <c r="E64" i="16"/>
  <c r="E67" i="16"/>
  <c r="C86" i="16"/>
  <c r="E63" i="16"/>
  <c r="E68" i="16"/>
  <c r="E69" i="16"/>
  <c r="E62" i="16"/>
  <c r="E70" i="16" s="1"/>
  <c r="C83" i="16"/>
  <c r="E66" i="16"/>
  <c r="E4" i="16"/>
  <c r="E25" i="16" s="1"/>
  <c r="E7" i="16"/>
  <c r="E11" i="16"/>
  <c r="E15" i="16"/>
  <c r="E19" i="16"/>
  <c r="E23" i="16"/>
  <c r="E75" i="16"/>
  <c r="E77" i="16" s="1"/>
  <c r="C85" i="16"/>
  <c r="E5" i="16"/>
  <c r="E8" i="16"/>
  <c r="E12" i="16"/>
  <c r="E16" i="16"/>
  <c r="E20" i="16"/>
  <c r="E65" i="15"/>
  <c r="E64" i="15"/>
  <c r="C86" i="15"/>
  <c r="E63" i="15"/>
  <c r="E69" i="15"/>
  <c r="E62" i="15"/>
  <c r="E70" i="15" s="1"/>
  <c r="E68" i="15"/>
  <c r="E67" i="15"/>
  <c r="E13" i="15"/>
  <c r="E3" i="15"/>
  <c r="E10" i="15"/>
  <c r="E14" i="15"/>
  <c r="E18" i="15"/>
  <c r="E22" i="15"/>
  <c r="C84" i="15"/>
  <c r="E17" i="15"/>
  <c r="E4" i="15"/>
  <c r="E7" i="15"/>
  <c r="E11" i="15"/>
  <c r="E15" i="15"/>
  <c r="E19" i="15"/>
  <c r="E23" i="15"/>
  <c r="C85" i="15"/>
  <c r="E21" i="15"/>
  <c r="E66" i="15"/>
  <c r="E32" i="15"/>
  <c r="E36" i="15"/>
  <c r="E76" i="15"/>
  <c r="C83" i="15"/>
  <c r="E5" i="15"/>
  <c r="E8" i="15"/>
  <c r="E12" i="15"/>
  <c r="E16" i="15"/>
  <c r="E20" i="15"/>
  <c r="E29" i="15"/>
  <c r="E33" i="15"/>
  <c r="E64" i="14"/>
  <c r="E67" i="14"/>
  <c r="C86" i="14"/>
  <c r="E63" i="14"/>
  <c r="E65" i="14"/>
  <c r="E69" i="14"/>
  <c r="E62" i="14"/>
  <c r="E68" i="14"/>
  <c r="C83" i="14"/>
  <c r="E66" i="14"/>
  <c r="E14" i="14"/>
  <c r="E10" i="14"/>
  <c r="E22" i="14"/>
  <c r="E4" i="14"/>
  <c r="E7" i="14"/>
  <c r="E11" i="14"/>
  <c r="E15" i="14"/>
  <c r="E19" i="14"/>
  <c r="E23" i="14"/>
  <c r="E75" i="14"/>
  <c r="E77" i="14" s="1"/>
  <c r="E3" i="14"/>
  <c r="E76" i="14"/>
  <c r="E18" i="14"/>
  <c r="E5" i="14"/>
  <c r="E8" i="14"/>
  <c r="E12" i="14"/>
  <c r="E16" i="14"/>
  <c r="E20" i="14"/>
  <c r="E65" i="13"/>
  <c r="E64" i="13"/>
  <c r="E68" i="13"/>
  <c r="C86" i="13"/>
  <c r="E63" i="13"/>
  <c r="E67" i="13"/>
  <c r="E69" i="13"/>
  <c r="E62" i="13"/>
  <c r="E70" i="13" s="1"/>
  <c r="E66" i="13"/>
  <c r="C83" i="13"/>
  <c r="E4" i="13"/>
  <c r="E7" i="13"/>
  <c r="E11" i="13"/>
  <c r="E15" i="13"/>
  <c r="E19" i="13"/>
  <c r="E23" i="13"/>
  <c r="C85" i="13"/>
  <c r="E6" i="13"/>
  <c r="E17" i="13"/>
  <c r="E3" i="13"/>
  <c r="E25" i="13" s="1"/>
  <c r="E10" i="13"/>
  <c r="E18" i="13"/>
  <c r="E5" i="13"/>
  <c r="E8" i="13"/>
  <c r="E12" i="13"/>
  <c r="E16" i="13"/>
  <c r="E20" i="13"/>
  <c r="E24" i="13"/>
  <c r="E9" i="13"/>
  <c r="E21" i="13"/>
  <c r="E14" i="13"/>
  <c r="C58" i="12"/>
  <c r="C11" i="4" s="1"/>
  <c r="E6" i="12"/>
  <c r="E9" i="12"/>
  <c r="E13" i="12"/>
  <c r="E17" i="12"/>
  <c r="E21" i="12"/>
  <c r="C83" i="12"/>
  <c r="E39" i="12"/>
  <c r="E64" i="12"/>
  <c r="E3" i="12"/>
  <c r="E10" i="12"/>
  <c r="E14" i="12"/>
  <c r="E18" i="12"/>
  <c r="E22" i="12"/>
  <c r="E67" i="12"/>
  <c r="E73" i="12"/>
  <c r="C84" i="12"/>
  <c r="E68" i="12"/>
  <c r="E74" i="12"/>
  <c r="E63" i="12"/>
  <c r="E4" i="12"/>
  <c r="E7" i="12"/>
  <c r="E11" i="12"/>
  <c r="E15" i="12"/>
  <c r="E19" i="12"/>
  <c r="E62" i="12"/>
  <c r="E69" i="12"/>
  <c r="E75" i="12"/>
  <c r="E76" i="12"/>
  <c r="C86" i="12"/>
  <c r="C83" i="11"/>
  <c r="E39" i="11"/>
  <c r="E67" i="11"/>
  <c r="E68" i="11"/>
  <c r="E18" i="11"/>
  <c r="E22" i="11"/>
  <c r="E4" i="11"/>
  <c r="E7" i="11"/>
  <c r="E25" i="11" s="1"/>
  <c r="E11" i="11"/>
  <c r="E15" i="11"/>
  <c r="E19" i="11"/>
  <c r="E23" i="11"/>
  <c r="E62" i="11"/>
  <c r="E69" i="11"/>
  <c r="E75" i="11"/>
  <c r="E77" i="11" s="1"/>
  <c r="C86" i="11"/>
  <c r="E5" i="11"/>
  <c r="E8" i="11"/>
  <c r="E12" i="11"/>
  <c r="E16" i="11"/>
  <c r="E20" i="11"/>
  <c r="E65" i="10"/>
  <c r="E64" i="10"/>
  <c r="C86" i="10"/>
  <c r="E63" i="10"/>
  <c r="E69" i="10"/>
  <c r="E62" i="10"/>
  <c r="E68" i="10"/>
  <c r="E67" i="10"/>
  <c r="C83" i="10"/>
  <c r="E66" i="10"/>
  <c r="E3" i="10"/>
  <c r="E10" i="10"/>
  <c r="E18" i="10"/>
  <c r="E74" i="10"/>
  <c r="E77" i="10" s="1"/>
  <c r="E14" i="10"/>
  <c r="E22" i="10"/>
  <c r="E4" i="10"/>
  <c r="E7" i="10"/>
  <c r="E11" i="10"/>
  <c r="E15" i="10"/>
  <c r="E19" i="10"/>
  <c r="E23" i="10"/>
  <c r="E75" i="10"/>
  <c r="C85" i="10"/>
  <c r="E76" i="10"/>
  <c r="E39" i="10"/>
  <c r="E65" i="9"/>
  <c r="E67" i="9"/>
  <c r="E64" i="9"/>
  <c r="C86" i="9"/>
  <c r="E63" i="9"/>
  <c r="E69" i="9"/>
  <c r="E62" i="9"/>
  <c r="E68" i="9"/>
  <c r="C83" i="9"/>
  <c r="E66" i="9"/>
  <c r="E17" i="9"/>
  <c r="E18" i="9"/>
  <c r="E7" i="9"/>
  <c r="E11" i="9"/>
  <c r="E15" i="9"/>
  <c r="E19" i="9"/>
  <c r="E23" i="9"/>
  <c r="C85" i="9"/>
  <c r="E13" i="9"/>
  <c r="E10" i="9"/>
  <c r="E9" i="9"/>
  <c r="E21" i="9"/>
  <c r="E3" i="9"/>
  <c r="E14" i="9"/>
  <c r="E4" i="9"/>
  <c r="E5" i="9"/>
  <c r="E8" i="9"/>
  <c r="E12" i="9"/>
  <c r="E16" i="9"/>
  <c r="E20" i="9"/>
  <c r="C59" i="1"/>
  <c r="C3" i="4" s="1"/>
  <c r="F57" i="1"/>
  <c r="C78" i="1"/>
  <c r="E30" i="1"/>
  <c r="E37" i="1"/>
  <c r="E36" i="1"/>
  <c r="E35" i="1"/>
  <c r="E34" i="1"/>
  <c r="E33" i="1"/>
  <c r="E39" i="1"/>
  <c r="E32" i="1"/>
  <c r="E38" i="1"/>
  <c r="C71" i="1"/>
  <c r="F40" i="1"/>
  <c r="E26" i="18" l="1"/>
  <c r="C89" i="14"/>
  <c r="F58" i="14"/>
  <c r="E10" i="4"/>
  <c r="F58" i="13"/>
  <c r="C89" i="12"/>
  <c r="E11" i="4"/>
  <c r="F58" i="11"/>
  <c r="C89" i="10"/>
  <c r="E13" i="4"/>
  <c r="F58" i="9"/>
  <c r="E14" i="4"/>
  <c r="E8" i="4"/>
  <c r="C89" i="15"/>
  <c r="F58" i="17"/>
  <c r="C90" i="18"/>
  <c r="C87" i="1"/>
  <c r="C90" i="1" s="1"/>
  <c r="C80" i="1"/>
  <c r="D3" i="4" s="1"/>
  <c r="E3" i="4" s="1"/>
  <c r="F58" i="19"/>
  <c r="C89" i="19"/>
  <c r="E39" i="19"/>
  <c r="C16" i="4"/>
  <c r="E6" i="4"/>
  <c r="E25" i="17"/>
  <c r="E77" i="15"/>
  <c r="E78" i="18"/>
  <c r="E70" i="19"/>
  <c r="E25" i="19"/>
  <c r="E77" i="19"/>
  <c r="E71" i="18"/>
  <c r="E70" i="17"/>
  <c r="C89" i="17"/>
  <c r="C89" i="16"/>
  <c r="E39" i="16"/>
  <c r="E25" i="15"/>
  <c r="E39" i="15"/>
  <c r="E70" i="14"/>
  <c r="E25" i="14"/>
  <c r="E39" i="13"/>
  <c r="C89" i="13"/>
  <c r="E70" i="12"/>
  <c r="E25" i="12"/>
  <c r="E77" i="12"/>
  <c r="E70" i="11"/>
  <c r="C89" i="11"/>
  <c r="E25" i="10"/>
  <c r="E70" i="10"/>
  <c r="C89" i="9"/>
  <c r="E70" i="9"/>
  <c r="E39" i="9"/>
  <c r="E25" i="9"/>
  <c r="E66" i="1"/>
  <c r="E68" i="1"/>
  <c r="E69" i="1"/>
  <c r="E70" i="1"/>
  <c r="E63" i="1"/>
  <c r="E64" i="1"/>
  <c r="E67" i="1"/>
  <c r="E65" i="1"/>
  <c r="E75" i="1"/>
  <c r="E76" i="1"/>
  <c r="E77" i="1"/>
  <c r="E74" i="1"/>
  <c r="E40" i="1"/>
  <c r="D16" i="4" l="1"/>
  <c r="E16" i="4" s="1"/>
  <c r="E71" i="1"/>
  <c r="E78" i="1"/>
  <c r="F24" i="1"/>
  <c r="F23" i="1"/>
  <c r="F13" i="1" l="1"/>
  <c r="F19" i="1"/>
  <c r="F21" i="1"/>
  <c r="F15" i="1"/>
  <c r="F17" i="1"/>
  <c r="F16" i="1"/>
  <c r="F8" i="1"/>
  <c r="F18" i="1"/>
  <c r="F14" i="1"/>
  <c r="F11" i="1"/>
  <c r="F10" i="1"/>
  <c r="F6" i="1"/>
  <c r="F9" i="1"/>
  <c r="F12" i="1"/>
  <c r="F5" i="1"/>
  <c r="F20" i="1"/>
  <c r="F4" i="1"/>
  <c r="F22" i="1"/>
  <c r="F25" i="1"/>
  <c r="F3" i="1"/>
  <c r="F26" i="1" l="1"/>
  <c r="F59" i="1" s="1"/>
  <c r="E13" i="1" l="1"/>
  <c r="E24" i="1"/>
  <c r="E23" i="1"/>
  <c r="E21" i="1"/>
  <c r="E18" i="1"/>
  <c r="E9" i="1"/>
  <c r="E16" i="1"/>
  <c r="E3" i="1"/>
  <c r="E6" i="1"/>
  <c r="E22" i="1"/>
  <c r="E15" i="1"/>
  <c r="E11" i="1"/>
  <c r="E20" i="1"/>
  <c r="E14" i="1"/>
  <c r="E19" i="1"/>
  <c r="E12" i="1"/>
  <c r="E8" i="1"/>
  <c r="E25" i="1"/>
  <c r="E17" i="1"/>
  <c r="E10" i="1"/>
  <c r="E4" i="1"/>
  <c r="E5" i="1"/>
  <c r="E26" i="1" l="1"/>
</calcChain>
</file>

<file path=xl/sharedStrings.xml><?xml version="1.0" encoding="utf-8"?>
<sst xmlns="http://schemas.openxmlformats.org/spreadsheetml/2006/main" count="999" uniqueCount="103">
  <si>
    <t>Comentários</t>
  </si>
  <si>
    <t>Água</t>
  </si>
  <si>
    <t>Luz</t>
  </si>
  <si>
    <t>Telefone (fixo + móvel)</t>
  </si>
  <si>
    <t>TV e Internet</t>
  </si>
  <si>
    <t>Seguro Casa</t>
  </si>
  <si>
    <t>Seguro Vida</t>
  </si>
  <si>
    <t>Seguro Saúde</t>
  </si>
  <si>
    <t>Escola Dependentes</t>
  </si>
  <si>
    <t>Financiamento Imobiliário</t>
  </si>
  <si>
    <t>Financiamento Carro</t>
  </si>
  <si>
    <t>Farmácia</t>
  </si>
  <si>
    <t>Academia</t>
  </si>
  <si>
    <t xml:space="preserve">Transporte (incluindo gasolina) </t>
  </si>
  <si>
    <t>* Parcelamento Cartão de Credito</t>
  </si>
  <si>
    <t>Total</t>
  </si>
  <si>
    <t>Gastos Com Dependentes</t>
  </si>
  <si>
    <t>Bar / Restaurante</t>
  </si>
  <si>
    <t>Presentes</t>
  </si>
  <si>
    <t>Doações</t>
  </si>
  <si>
    <t>IPTU</t>
  </si>
  <si>
    <t>IPVA</t>
  </si>
  <si>
    <t>Supermercado</t>
  </si>
  <si>
    <t>Padaria</t>
  </si>
  <si>
    <t>Animais de Estimação</t>
  </si>
  <si>
    <t>Outros Gastos 1</t>
  </si>
  <si>
    <t>Outros Gastos 2</t>
  </si>
  <si>
    <t>Percentual</t>
  </si>
  <si>
    <t>Salário Joao</t>
  </si>
  <si>
    <t>Férias Joao</t>
  </si>
  <si>
    <t>Vale transporte Joao</t>
  </si>
  <si>
    <t>No. Meses</t>
  </si>
  <si>
    <t xml:space="preserve">Total </t>
  </si>
  <si>
    <t>Bonificação João</t>
  </si>
  <si>
    <t>Varia Todos os Meses</t>
  </si>
  <si>
    <t>Resultado</t>
  </si>
  <si>
    <t>Outros Gastos 3</t>
  </si>
  <si>
    <t>Faltam 120 Meses</t>
  </si>
  <si>
    <t>Faltam 12 Meses</t>
  </si>
  <si>
    <t>Cinema / Show / Teatro</t>
  </si>
  <si>
    <t>Aluguel Consultório Maria (Total)</t>
  </si>
  <si>
    <t>Pago pela empresa</t>
  </si>
  <si>
    <t>Inclui condomínio</t>
  </si>
  <si>
    <t>Aumenta mês que vem</t>
  </si>
  <si>
    <t>Dependentes - Outros</t>
  </si>
  <si>
    <t>Troca cano banheiro</t>
  </si>
  <si>
    <t>Pago em janeiro</t>
  </si>
  <si>
    <t>Julho</t>
  </si>
  <si>
    <t>Outras coisas</t>
  </si>
  <si>
    <t>Carnê Leão</t>
  </si>
  <si>
    <t>Resultado Final</t>
  </si>
  <si>
    <t>Mês</t>
  </si>
  <si>
    <t>Vou levar de casa</t>
  </si>
  <si>
    <t>Manutenção da casa</t>
  </si>
  <si>
    <t>Manutenção do carro</t>
  </si>
  <si>
    <t>Matrícula escola</t>
  </si>
  <si>
    <t>Material escolar</t>
  </si>
  <si>
    <t>Seguro carro (s)</t>
  </si>
  <si>
    <t>Viagem em família</t>
  </si>
  <si>
    <t>Festas em domicílio</t>
  </si>
  <si>
    <t>Pode ser férias empregado</t>
  </si>
  <si>
    <t>Algum imposto a ser pago</t>
  </si>
  <si>
    <t>Vale alimentação Joao</t>
  </si>
  <si>
    <t>Vale supermercado Joao</t>
  </si>
  <si>
    <t>Vale alimentação Maria</t>
  </si>
  <si>
    <t>Outras receitas</t>
  </si>
  <si>
    <t>Quanto por mês</t>
  </si>
  <si>
    <t>Condomínio</t>
  </si>
  <si>
    <t>Gastos básicos</t>
  </si>
  <si>
    <t>Receitas mensais</t>
  </si>
  <si>
    <t>13º salário  João</t>
  </si>
  <si>
    <t>Valor ano</t>
  </si>
  <si>
    <t>Valor</t>
  </si>
  <si>
    <t>Total  geral</t>
  </si>
  <si>
    <t>Dinheiro no Bolso</t>
  </si>
  <si>
    <t>Janeiro apenas</t>
  </si>
  <si>
    <t>Aluguel Ap antigo</t>
  </si>
  <si>
    <t>Receitas Eventuais</t>
  </si>
  <si>
    <t>Gastos anuais ou parcelados</t>
  </si>
  <si>
    <t>Entradas</t>
  </si>
  <si>
    <t>Janeiro</t>
  </si>
  <si>
    <t>Marco</t>
  </si>
  <si>
    <t>Abril</t>
  </si>
  <si>
    <t>Maio</t>
  </si>
  <si>
    <t>Fevereiro</t>
  </si>
  <si>
    <t>Saídas</t>
  </si>
  <si>
    <t>Junho</t>
  </si>
  <si>
    <t>Agosto</t>
  </si>
  <si>
    <t>Setembro</t>
  </si>
  <si>
    <t>Outubro</t>
  </si>
  <si>
    <t>Novembro</t>
  </si>
  <si>
    <t>Dezembro</t>
  </si>
  <si>
    <t>Total Ano</t>
  </si>
  <si>
    <t>Total Geral</t>
  </si>
  <si>
    <t>Faltam 11 Meses</t>
  </si>
  <si>
    <t>Faltam 119 Meses</t>
  </si>
  <si>
    <t>Premio de loteria</t>
  </si>
  <si>
    <t>Aluguel Apto antigo</t>
  </si>
  <si>
    <t>Bônus</t>
  </si>
  <si>
    <t>pago 1 parcela</t>
  </si>
  <si>
    <t>Salário Maria</t>
  </si>
  <si>
    <t>Saláio Maria</t>
  </si>
  <si>
    <t>Gastos opcionais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</si>
</sst>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R$&quot;\ #,##0;[Red]\-&quot;R$&quot;\ #,##0"/>
    <numFmt numFmtId="44" formatCode="_-&quot;R$&quot;\ * #,##0.00_-;\-&quot;R$&quot;\ * #,##0.00_-;_-&quot;R$&quot;\ * &quot;-&quot;??_-;_-@_-"/>
    <numFmt numFmtId="164" formatCode="_-&quot;R$&quot;\ * #,##0_-;\-&quot;R$&quot;\ * #,##0_-;_-&quot;R$&quot;\ * &quot;-&quot;??_-;_-@_-"/>
    <numFmt numFmtId="165" formatCode="m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Calibri"/>
      <family val="2"/>
      <scheme val="minor"/>
    </font>
    <font>
      <b/>
      <i/>
      <sz val="14"/>
      <color rgb="FF00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3" borderId="8" xfId="0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64" fontId="3" fillId="3" borderId="5" xfId="1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164" fontId="3" fillId="3" borderId="6" xfId="1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164" fontId="3" fillId="6" borderId="10" xfId="1" applyNumberFormat="1" applyFont="1" applyFill="1" applyBorder="1" applyAlignment="1">
      <alignment vertical="center"/>
    </xf>
    <xf numFmtId="164" fontId="3" fillId="6" borderId="5" xfId="1" applyNumberFormat="1" applyFont="1" applyFill="1" applyBorder="1" applyAlignment="1">
      <alignment vertical="center"/>
    </xf>
    <xf numFmtId="164" fontId="3" fillId="6" borderId="11" xfId="1" applyNumberFormat="1" applyFont="1" applyFill="1" applyBorder="1" applyAlignment="1">
      <alignment vertical="center"/>
    </xf>
    <xf numFmtId="0" fontId="3" fillId="3" borderId="8" xfId="0" applyFont="1" applyFill="1" applyBorder="1" applyAlignment="1" applyProtection="1">
      <alignment vertical="center"/>
      <protection locked="0"/>
    </xf>
    <xf numFmtId="164" fontId="3" fillId="3" borderId="10" xfId="1" applyNumberFormat="1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164" fontId="3" fillId="3" borderId="5" xfId="1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vertical="center"/>
      <protection locked="0"/>
    </xf>
    <xf numFmtId="164" fontId="3" fillId="3" borderId="11" xfId="1" applyNumberFormat="1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9" fontId="2" fillId="5" borderId="1" xfId="2" applyFont="1" applyFill="1" applyBorder="1" applyAlignment="1">
      <alignment vertical="center"/>
    </xf>
    <xf numFmtId="0" fontId="0" fillId="3" borderId="10" xfId="2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vertical="center"/>
    </xf>
    <xf numFmtId="10" fontId="0" fillId="6" borderId="10" xfId="2" applyNumberFormat="1" applyFont="1" applyFill="1" applyBorder="1" applyProtection="1">
      <protection locked="0"/>
    </xf>
    <xf numFmtId="10" fontId="0" fillId="6" borderId="4" xfId="2" applyNumberFormat="1" applyFont="1" applyFill="1" applyBorder="1" applyProtection="1">
      <protection locked="0"/>
    </xf>
    <xf numFmtId="9" fontId="3" fillId="6" borderId="10" xfId="2" applyFont="1" applyFill="1" applyBorder="1" applyAlignment="1">
      <alignment vertical="center"/>
    </xf>
    <xf numFmtId="164" fontId="0" fillId="5" borderId="1" xfId="0" applyNumberFormat="1" applyFill="1" applyBorder="1"/>
    <xf numFmtId="164" fontId="0" fillId="5" borderId="1" xfId="0" applyNumberFormat="1" applyFill="1" applyBorder="1" applyAlignment="1"/>
    <xf numFmtId="0" fontId="0" fillId="5" borderId="3" xfId="0" applyFill="1" applyBorder="1" applyAlignment="1"/>
    <xf numFmtId="0" fontId="0" fillId="5" borderId="2" xfId="0" applyFill="1" applyBorder="1" applyAlignment="1"/>
    <xf numFmtId="0" fontId="2" fillId="4" borderId="1" xfId="0" applyFont="1" applyFill="1" applyBorder="1" applyAlignment="1">
      <alignment vertical="center"/>
    </xf>
    <xf numFmtId="165" fontId="0" fillId="0" borderId="0" xfId="0" applyNumberFormat="1"/>
    <xf numFmtId="0" fontId="2" fillId="4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164" fontId="3" fillId="7" borderId="7" xfId="0" applyNumberFormat="1" applyFont="1" applyFill="1" applyBorder="1" applyAlignment="1">
      <alignment horizontal="right" vertical="center"/>
    </xf>
    <xf numFmtId="6" fontId="3" fillId="7" borderId="1" xfId="0" applyNumberFormat="1" applyFont="1" applyFill="1" applyBorder="1" applyAlignment="1">
      <alignment horizontal="right" vertical="center"/>
    </xf>
    <xf numFmtId="10" fontId="3" fillId="7" borderId="1" xfId="0" applyNumberFormat="1" applyFont="1" applyFill="1" applyBorder="1" applyAlignment="1">
      <alignment horizontal="right" vertical="center"/>
    </xf>
    <xf numFmtId="0" fontId="5" fillId="5" borderId="7" xfId="0" applyFont="1" applyFill="1" applyBorder="1" applyAlignment="1">
      <alignment vertical="center"/>
    </xf>
    <xf numFmtId="164" fontId="6" fillId="5" borderId="1" xfId="0" applyNumberFormat="1" applyFont="1" applyFill="1" applyBorder="1" applyAlignment="1"/>
    <xf numFmtId="0" fontId="6" fillId="5" borderId="3" xfId="0" applyFont="1" applyFill="1" applyBorder="1" applyAlignment="1"/>
    <xf numFmtId="0" fontId="6" fillId="5" borderId="2" xfId="0" applyFont="1" applyFill="1" applyBorder="1" applyAlignment="1"/>
    <xf numFmtId="164" fontId="6" fillId="5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164" fontId="8" fillId="6" borderId="10" xfId="1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4" fontId="8" fillId="7" borderId="1" xfId="1" applyNumberFormat="1" applyFont="1" applyFill="1" applyBorder="1" applyAlignment="1">
      <alignment vertical="center"/>
    </xf>
    <xf numFmtId="164" fontId="8" fillId="6" borderId="14" xfId="1" applyNumberFormat="1" applyFont="1" applyFill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164" fontId="5" fillId="7" borderId="7" xfId="0" applyNumberFormat="1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23</xdr:col>
      <xdr:colOff>9525</xdr:colOff>
      <xdr:row>31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EDD27C7-A7FF-40EF-BED9-C64A6DA7C4A3}"/>
            </a:ext>
          </a:extLst>
        </xdr:cNvPr>
        <xdr:cNvSpPr txBox="1"/>
      </xdr:nvSpPr>
      <xdr:spPr>
        <a:xfrm>
          <a:off x="0" y="19050"/>
          <a:ext cx="13573125" cy="58864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pt-BR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Diagnóstico Financeiro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Antes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usar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planilha,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eja a seguir as orientações: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DADOS PRÉ-DEFINIDOS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essa parte já vem preenchida com dados compatíveis com os de uma família de classe média, considerando que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 marido (João) e a esposa (Maria) trabalham, têm um filho e moram em uma grande cidade.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SEUS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DADOS: p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ara ajustar a tabela à sua realidade, pegue seu extrato bancário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fatura do cartão do crédito e insira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esses e outros dados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nos campos apropriados.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GASTOS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omece a preencher pelos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básicos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que são essenciais para manter seu estilo de vida. Depois, passe aos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opcionais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como cinema, restaurantes e academia.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seguida, passe para os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gastos anuais ou parcelados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que incidem algumas vezes por ano, como matrícula escolar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seguro de carro. Você pode mudar e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reclassificar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esses gastos e eu deixei algumas linhas a mais caso você tenha outras despesas não listadas. 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GANHOS: insira seus ganhos na tabela "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Receitas"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só seus ganhos líquidos (descontado o imposto). E separe o que você ganha por mês do que você ganha uma vez por ano, como bonificações.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CORES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o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campos em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amarelo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devem ser preenchidos por você. Os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azuis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são calculados automaticamente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O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totais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estão em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verde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Qualquer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campo pode ser alterado, mas </a:t>
          </a:r>
          <a:r>
            <a:rPr lang="pt-BR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se você quiser manter a planilha na forma original, não mude os campos pintados de azul ou verde.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CONCLUSÕES: a pasta 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"Resumo financeiro"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apresenta uma fotografia da sua situação no mês e no ano.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TÍTULO: p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ara usar a planilha, salve com o nome que preferir</a:t>
          </a: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Confira todos os dados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os cálculos feitos pela planilha!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 editAs="oneCell">
    <xdr:from>
      <xdr:col>17</xdr:col>
      <xdr:colOff>542926</xdr:colOff>
      <xdr:row>14</xdr:row>
      <xdr:rowOff>123230</xdr:rowOff>
    </xdr:from>
    <xdr:to>
      <xdr:col>22</xdr:col>
      <xdr:colOff>314326</xdr:colOff>
      <xdr:row>29</xdr:row>
      <xdr:rowOff>85130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6" y="2790230"/>
          <a:ext cx="2819400" cy="281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A23" sqref="AA23"/>
    </sheetView>
  </sheetViews>
  <sheetFormatPr defaultRowHeight="15" x14ac:dyDescent="0.25"/>
  <cols>
    <col min="1" max="1" width="2.28515625" customWidth="1"/>
  </cols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>
        <v>1</v>
      </c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>
        <v>1</v>
      </c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>
        <v>10</v>
      </c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>
        <v>3</v>
      </c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>
        <v>1</v>
      </c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>
        <v>1</v>
      </c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>
        <v>4</v>
      </c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>
        <v>1</v>
      </c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>
        <v>2</v>
      </c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>
        <v>4</v>
      </c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>
        <v>1</v>
      </c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topLeftCell="A25" zoomScaleNormal="100" workbookViewId="0">
      <selection activeCell="J45" sqref="J45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/>
  </sheetViews>
  <sheetFormatPr defaultRowHeight="15" x14ac:dyDescent="0.25"/>
  <cols>
    <col min="1" max="1" width="2.28515625" customWidth="1"/>
    <col min="2" max="2" width="16.7109375" customWidth="1"/>
    <col min="3" max="3" width="17.28515625" customWidth="1"/>
    <col min="4" max="4" width="17.7109375" bestFit="1" customWidth="1"/>
    <col min="5" max="5" width="16.140625" bestFit="1" customWidth="1"/>
  </cols>
  <sheetData>
    <row r="1" spans="2:5" ht="15.75" thickBot="1" x14ac:dyDescent="0.3"/>
    <row r="2" spans="2:5" ht="21" thickBot="1" x14ac:dyDescent="0.3">
      <c r="B2" s="50" t="s">
        <v>51</v>
      </c>
      <c r="C2" s="51" t="s">
        <v>85</v>
      </c>
      <c r="D2" s="51" t="s">
        <v>79</v>
      </c>
      <c r="E2" s="51" t="s">
        <v>35</v>
      </c>
    </row>
    <row r="3" spans="2:5" ht="21" thickBot="1" x14ac:dyDescent="0.3">
      <c r="B3" s="50" t="s">
        <v>80</v>
      </c>
      <c r="C3" s="52">
        <f>Janeiro!C59</f>
        <v>15140</v>
      </c>
      <c r="D3" s="52">
        <f>+Janeiro!C80</f>
        <v>19876</v>
      </c>
      <c r="E3" s="52">
        <f>+D3-C3</f>
        <v>4736</v>
      </c>
    </row>
    <row r="4" spans="2:5" ht="21" thickBot="1" x14ac:dyDescent="0.3">
      <c r="B4" s="50" t="s">
        <v>84</v>
      </c>
      <c r="C4" s="52">
        <f>+Fevereiro!C58</f>
        <v>6940</v>
      </c>
      <c r="D4" s="52">
        <f>+Fevereiro!C79</f>
        <v>13276</v>
      </c>
      <c r="E4" s="52">
        <f t="shared" ref="E4:E14" si="0">+D4-C4</f>
        <v>6336</v>
      </c>
    </row>
    <row r="5" spans="2:5" ht="21" thickBot="1" x14ac:dyDescent="0.3">
      <c r="B5" s="50" t="s">
        <v>81</v>
      </c>
      <c r="C5" s="52">
        <f>+Marco!C59</f>
        <v>5160</v>
      </c>
      <c r="D5" s="52">
        <f>+Marco!C80</f>
        <v>0</v>
      </c>
      <c r="E5" s="52">
        <f t="shared" si="0"/>
        <v>-5160</v>
      </c>
    </row>
    <row r="6" spans="2:5" ht="21" thickBot="1" x14ac:dyDescent="0.3">
      <c r="B6" s="50" t="s">
        <v>82</v>
      </c>
      <c r="C6" s="52">
        <f>+Abril!C58</f>
        <v>0</v>
      </c>
      <c r="D6" s="52">
        <f>+Abril!C79</f>
        <v>2000</v>
      </c>
      <c r="E6" s="52">
        <f t="shared" si="0"/>
        <v>2000</v>
      </c>
    </row>
    <row r="7" spans="2:5" ht="21" thickBot="1" x14ac:dyDescent="0.3">
      <c r="B7" s="50" t="s">
        <v>83</v>
      </c>
      <c r="C7" s="52">
        <f>+Maio!C58</f>
        <v>0</v>
      </c>
      <c r="D7" s="52">
        <f>+Maio!C79</f>
        <v>0</v>
      </c>
      <c r="E7" s="52">
        <f t="shared" si="0"/>
        <v>0</v>
      </c>
    </row>
    <row r="8" spans="2:5" ht="21" thickBot="1" x14ac:dyDescent="0.3">
      <c r="B8" s="50" t="s">
        <v>86</v>
      </c>
      <c r="C8" s="52">
        <f>+Junho!C58</f>
        <v>0</v>
      </c>
      <c r="D8" s="52">
        <f>+Junho!C79</f>
        <v>0</v>
      </c>
      <c r="E8" s="52">
        <f t="shared" si="0"/>
        <v>0</v>
      </c>
    </row>
    <row r="9" spans="2:5" ht="21" thickBot="1" x14ac:dyDescent="0.3">
      <c r="B9" s="50" t="s">
        <v>47</v>
      </c>
      <c r="C9" s="52">
        <f>+Julho!C58</f>
        <v>0</v>
      </c>
      <c r="D9" s="52">
        <f>+Julho!C79</f>
        <v>0</v>
      </c>
      <c r="E9" s="52">
        <f t="shared" si="0"/>
        <v>0</v>
      </c>
    </row>
    <row r="10" spans="2:5" ht="21" thickBot="1" x14ac:dyDescent="0.3">
      <c r="B10" s="50" t="s">
        <v>87</v>
      </c>
      <c r="C10" s="52">
        <f>+Agosto!C58</f>
        <v>0</v>
      </c>
      <c r="D10" s="52">
        <f>+Agosto!C79</f>
        <v>0</v>
      </c>
      <c r="E10" s="52">
        <f t="shared" si="0"/>
        <v>0</v>
      </c>
    </row>
    <row r="11" spans="2:5" ht="21" thickBot="1" x14ac:dyDescent="0.3">
      <c r="B11" s="50" t="s">
        <v>88</v>
      </c>
      <c r="C11" s="52">
        <f>+Setembro!C58</f>
        <v>0</v>
      </c>
      <c r="D11" s="52">
        <f>+Setembro!C79</f>
        <v>0</v>
      </c>
      <c r="E11" s="52">
        <f t="shared" si="0"/>
        <v>0</v>
      </c>
    </row>
    <row r="12" spans="2:5" ht="21" thickBot="1" x14ac:dyDescent="0.3">
      <c r="B12" s="50" t="s">
        <v>89</v>
      </c>
      <c r="C12" s="52">
        <f>+Outubro!C58</f>
        <v>0</v>
      </c>
      <c r="D12" s="52">
        <f>+Outubro!C79</f>
        <v>0</v>
      </c>
      <c r="E12" s="52">
        <f t="shared" si="0"/>
        <v>0</v>
      </c>
    </row>
    <row r="13" spans="2:5" ht="21" thickBot="1" x14ac:dyDescent="0.3">
      <c r="B13" s="50" t="s">
        <v>90</v>
      </c>
      <c r="C13" s="52">
        <f>+Novembro!C58</f>
        <v>0</v>
      </c>
      <c r="D13" s="52">
        <f>+Novembro!C79</f>
        <v>0</v>
      </c>
      <c r="E13" s="52">
        <f t="shared" si="0"/>
        <v>0</v>
      </c>
    </row>
    <row r="14" spans="2:5" ht="21" thickBot="1" x14ac:dyDescent="0.3">
      <c r="B14" s="50" t="s">
        <v>91</v>
      </c>
      <c r="C14" s="55">
        <f>+Dezembro!C58</f>
        <v>0</v>
      </c>
      <c r="D14" s="55">
        <f>+Dezembro!C79</f>
        <v>0</v>
      </c>
      <c r="E14" s="55">
        <f t="shared" si="0"/>
        <v>0</v>
      </c>
    </row>
    <row r="15" spans="2:5" ht="15.75" thickBot="1" x14ac:dyDescent="0.3"/>
    <row r="16" spans="2:5" ht="21" thickBot="1" x14ac:dyDescent="0.3">
      <c r="B16" s="53" t="s">
        <v>92</v>
      </c>
      <c r="C16" s="54">
        <f>+SUM(C3:C14)</f>
        <v>27240</v>
      </c>
      <c r="D16" s="54">
        <f>+SUM(D3:D14)</f>
        <v>35152</v>
      </c>
      <c r="E16" s="54">
        <f>+D16-C16</f>
        <v>7912</v>
      </c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0"/>
  <sheetViews>
    <sheetView topLeftCell="A61" zoomScaleNormal="100" workbookViewId="0">
      <selection activeCell="L10" sqref="L10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5.57031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>
        <v>80</v>
      </c>
      <c r="D3" s="19"/>
      <c r="E3" s="28">
        <f t="shared" ref="E3:E21" si="0">+C3/$C$26</f>
        <v>1.2759170653907496E-2</v>
      </c>
      <c r="F3" s="14">
        <f t="shared" ref="F3:F21" si="1">+C3*12</f>
        <v>960</v>
      </c>
    </row>
    <row r="4" spans="2:6" ht="15.75" x14ac:dyDescent="0.25">
      <c r="B4" s="17" t="s">
        <v>40</v>
      </c>
      <c r="C4" s="20">
        <v>900</v>
      </c>
      <c r="D4" s="21" t="s">
        <v>42</v>
      </c>
      <c r="E4" s="28">
        <f t="shared" si="0"/>
        <v>0.14354066985645933</v>
      </c>
      <c r="F4" s="15">
        <f t="shared" si="1"/>
        <v>10800</v>
      </c>
    </row>
    <row r="5" spans="2:6" ht="15.75" x14ac:dyDescent="0.25">
      <c r="B5" s="17" t="s">
        <v>24</v>
      </c>
      <c r="C5" s="20">
        <v>100</v>
      </c>
      <c r="D5" s="21"/>
      <c r="E5" s="28">
        <f t="shared" si="0"/>
        <v>1.5948963317384369E-2</v>
      </c>
      <c r="F5" s="15">
        <f t="shared" si="1"/>
        <v>1200</v>
      </c>
    </row>
    <row r="6" spans="2:6" ht="15.75" x14ac:dyDescent="0.25">
      <c r="B6" s="17" t="s">
        <v>67</v>
      </c>
      <c r="C6" s="20">
        <v>450</v>
      </c>
      <c r="D6" s="21" t="s">
        <v>43</v>
      </c>
      <c r="E6" s="28">
        <f t="shared" si="0"/>
        <v>7.1770334928229665E-2</v>
      </c>
      <c r="F6" s="15">
        <f t="shared" si="1"/>
        <v>5400</v>
      </c>
    </row>
    <row r="7" spans="2:6" ht="15.75" x14ac:dyDescent="0.25">
      <c r="B7" s="17" t="s">
        <v>8</v>
      </c>
      <c r="C7" s="20">
        <v>650</v>
      </c>
      <c r="D7" s="21"/>
      <c r="E7" s="28"/>
      <c r="F7" s="15"/>
    </row>
    <row r="8" spans="2:6" ht="15.75" x14ac:dyDescent="0.25">
      <c r="B8" s="17" t="s">
        <v>11</v>
      </c>
      <c r="C8" s="20">
        <v>80</v>
      </c>
      <c r="D8" s="21"/>
      <c r="E8" s="28">
        <f t="shared" si="0"/>
        <v>1.2759170653907496E-2</v>
      </c>
      <c r="F8" s="15">
        <f t="shared" si="1"/>
        <v>960</v>
      </c>
    </row>
    <row r="9" spans="2:6" ht="15.75" x14ac:dyDescent="0.25">
      <c r="B9" s="17" t="s">
        <v>10</v>
      </c>
      <c r="C9" s="20">
        <v>500</v>
      </c>
      <c r="D9" s="21" t="s">
        <v>38</v>
      </c>
      <c r="E9" s="28">
        <f t="shared" si="0"/>
        <v>7.9744816586921854E-2</v>
      </c>
      <c r="F9" s="15">
        <f t="shared" si="1"/>
        <v>6000</v>
      </c>
    </row>
    <row r="10" spans="2:6" ht="15.75" x14ac:dyDescent="0.25">
      <c r="B10" s="17" t="s">
        <v>9</v>
      </c>
      <c r="C10" s="20">
        <v>1200</v>
      </c>
      <c r="D10" s="21" t="s">
        <v>37</v>
      </c>
      <c r="E10" s="28">
        <f t="shared" si="0"/>
        <v>0.19138755980861244</v>
      </c>
      <c r="F10" s="15">
        <f t="shared" si="1"/>
        <v>14400</v>
      </c>
    </row>
    <row r="11" spans="2:6" ht="15.75" x14ac:dyDescent="0.25">
      <c r="B11" s="17" t="s">
        <v>16</v>
      </c>
      <c r="C11" s="20">
        <v>500</v>
      </c>
      <c r="D11" s="21"/>
      <c r="E11" s="28">
        <f t="shared" si="0"/>
        <v>7.9744816586921854E-2</v>
      </c>
      <c r="F11" s="15">
        <f t="shared" si="1"/>
        <v>6000</v>
      </c>
    </row>
    <row r="12" spans="2:6" ht="15.75" x14ac:dyDescent="0.25">
      <c r="B12" s="17" t="s">
        <v>2</v>
      </c>
      <c r="C12" s="20">
        <v>150</v>
      </c>
      <c r="D12" s="21"/>
      <c r="E12" s="28">
        <f t="shared" si="0"/>
        <v>2.3923444976076555E-2</v>
      </c>
      <c r="F12" s="15">
        <f t="shared" si="1"/>
        <v>1800</v>
      </c>
    </row>
    <row r="13" spans="2:6" ht="15.75" x14ac:dyDescent="0.25">
      <c r="B13" s="17" t="s">
        <v>23</v>
      </c>
      <c r="C13" s="20">
        <v>80</v>
      </c>
      <c r="D13" s="21"/>
      <c r="E13" s="28">
        <f t="shared" si="0"/>
        <v>1.2759170653907496E-2</v>
      </c>
      <c r="F13" s="15">
        <f t="shared" si="1"/>
        <v>960</v>
      </c>
    </row>
    <row r="14" spans="2:6" ht="15.75" x14ac:dyDescent="0.25">
      <c r="B14" s="17" t="s">
        <v>5</v>
      </c>
      <c r="C14" s="20">
        <v>80</v>
      </c>
      <c r="D14" s="21"/>
      <c r="E14" s="28">
        <f t="shared" si="0"/>
        <v>1.2759170653907496E-2</v>
      </c>
      <c r="F14" s="15">
        <f t="shared" si="1"/>
        <v>960</v>
      </c>
    </row>
    <row r="15" spans="2:6" ht="15.75" x14ac:dyDescent="0.25">
      <c r="B15" s="17" t="s">
        <v>7</v>
      </c>
      <c r="C15" s="20">
        <v>0</v>
      </c>
      <c r="D15" s="21" t="s">
        <v>41</v>
      </c>
      <c r="E15" s="28">
        <f t="shared" si="0"/>
        <v>0</v>
      </c>
      <c r="F15" s="15">
        <f t="shared" si="1"/>
        <v>0</v>
      </c>
    </row>
    <row r="16" spans="2:6" ht="15.75" x14ac:dyDescent="0.25">
      <c r="B16" s="17" t="s">
        <v>6</v>
      </c>
      <c r="C16" s="20">
        <v>0</v>
      </c>
      <c r="D16" s="21" t="s">
        <v>41</v>
      </c>
      <c r="E16" s="28">
        <f t="shared" si="0"/>
        <v>0</v>
      </c>
      <c r="F16" s="15">
        <f t="shared" si="1"/>
        <v>0</v>
      </c>
    </row>
    <row r="17" spans="2:7" ht="15.75" x14ac:dyDescent="0.25">
      <c r="B17" s="17" t="s">
        <v>22</v>
      </c>
      <c r="C17" s="20">
        <v>800</v>
      </c>
      <c r="D17" s="21"/>
      <c r="E17" s="28">
        <f t="shared" si="0"/>
        <v>0.12759170653907495</v>
      </c>
      <c r="F17" s="15">
        <f t="shared" si="1"/>
        <v>9600</v>
      </c>
    </row>
    <row r="18" spans="2:7" ht="15.75" x14ac:dyDescent="0.25">
      <c r="B18" s="17" t="s">
        <v>3</v>
      </c>
      <c r="C18" s="20">
        <v>160</v>
      </c>
      <c r="D18" s="21"/>
      <c r="E18" s="28">
        <f t="shared" si="0"/>
        <v>2.5518341307814992E-2</v>
      </c>
      <c r="F18" s="15">
        <f t="shared" si="1"/>
        <v>1920</v>
      </c>
    </row>
    <row r="19" spans="2:7" ht="15.75" x14ac:dyDescent="0.25">
      <c r="B19" s="17" t="s">
        <v>13</v>
      </c>
      <c r="C19" s="20">
        <v>420</v>
      </c>
      <c r="D19" s="21"/>
      <c r="E19" s="28">
        <f t="shared" si="0"/>
        <v>6.6985645933014357E-2</v>
      </c>
      <c r="F19" s="15">
        <f t="shared" si="1"/>
        <v>5040</v>
      </c>
    </row>
    <row r="20" spans="2:7" ht="15.75" x14ac:dyDescent="0.25">
      <c r="B20" s="17" t="s">
        <v>4</v>
      </c>
      <c r="C20" s="20">
        <v>120</v>
      </c>
      <c r="D20" s="21"/>
      <c r="E20" s="28">
        <f t="shared" si="0"/>
        <v>1.9138755980861243E-2</v>
      </c>
      <c r="F20" s="15">
        <f t="shared" si="1"/>
        <v>1440</v>
      </c>
    </row>
    <row r="21" spans="2:7" ht="15.75" x14ac:dyDescent="0.25">
      <c r="B21" s="17" t="s">
        <v>25</v>
      </c>
      <c r="C21" s="20"/>
      <c r="D21" s="21"/>
      <c r="E21" s="28">
        <f t="shared" si="0"/>
        <v>0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>
        <f t="shared" ref="E22:E25" si="2">+C22/$C$26</f>
        <v>0</v>
      </c>
      <c r="F22" s="15">
        <f t="shared" ref="F22:F25" si="3">+C22*12</f>
        <v>0</v>
      </c>
    </row>
    <row r="23" spans="2:7" ht="15.75" x14ac:dyDescent="0.25">
      <c r="B23" s="17" t="s">
        <v>36</v>
      </c>
      <c r="C23" s="20"/>
      <c r="D23" s="21"/>
      <c r="E23" s="28">
        <f t="shared" si="2"/>
        <v>0</v>
      </c>
      <c r="F23" s="15">
        <f t="shared" ref="F23:F24" si="4">+C23*12</f>
        <v>0</v>
      </c>
    </row>
    <row r="24" spans="2:7" ht="15.75" x14ac:dyDescent="0.25">
      <c r="B24" s="22" t="s">
        <v>14</v>
      </c>
      <c r="C24" s="23"/>
      <c r="D24" s="24"/>
      <c r="E24" s="28">
        <f t="shared" si="2"/>
        <v>0</v>
      </c>
      <c r="F24" s="15">
        <f t="shared" si="4"/>
        <v>0</v>
      </c>
    </row>
    <row r="25" spans="2:7" ht="16.5" thickBot="1" x14ac:dyDescent="0.3">
      <c r="B25" s="22" t="s">
        <v>14</v>
      </c>
      <c r="C25" s="23"/>
      <c r="D25" s="24"/>
      <c r="E25" s="29">
        <f t="shared" si="2"/>
        <v>0</v>
      </c>
      <c r="F25" s="16">
        <f t="shared" si="3"/>
        <v>0</v>
      </c>
    </row>
    <row r="26" spans="2:7" ht="16.5" thickBot="1" x14ac:dyDescent="0.3">
      <c r="B26" s="8" t="s">
        <v>15</v>
      </c>
      <c r="C26" s="9">
        <f>+SUM(C3:C25)</f>
        <v>6270</v>
      </c>
      <c r="D26" s="8"/>
      <c r="E26" s="25">
        <f>+SUM(E3:E25)</f>
        <v>0.89633173843700154</v>
      </c>
      <c r="F26" s="9">
        <f>+SUM(F3:F25)</f>
        <v>67440</v>
      </c>
      <c r="G26" s="27"/>
    </row>
    <row r="28" spans="2:7" ht="15.75" thickBot="1" x14ac:dyDescent="0.3">
      <c r="C28" s="36"/>
    </row>
    <row r="29" spans="2:7" ht="16.5" thickBot="1" x14ac:dyDescent="0.3">
      <c r="B29" s="6" t="s">
        <v>102</v>
      </c>
      <c r="C29" s="7" t="str">
        <f>C2</f>
        <v>Quanto por mês</v>
      </c>
      <c r="D29" s="7" t="str">
        <f>D2</f>
        <v>Comentários</v>
      </c>
      <c r="E29" s="7" t="str">
        <f>E2</f>
        <v>Percentual</v>
      </c>
      <c r="F29" s="7" t="str">
        <f>F2</f>
        <v>Valor ano</v>
      </c>
    </row>
    <row r="30" spans="2:7" ht="15.75" x14ac:dyDescent="0.25">
      <c r="B30" s="1" t="s">
        <v>12</v>
      </c>
      <c r="C30" s="4">
        <v>500</v>
      </c>
      <c r="D30" s="5"/>
      <c r="E30" s="28">
        <f t="shared" ref="E30:E39" si="5">+C30/$C$40</f>
        <v>0.44642857142857145</v>
      </c>
      <c r="F30" s="15">
        <f t="shared" ref="F30:F39" si="6">+C30*12</f>
        <v>6000</v>
      </c>
    </row>
    <row r="31" spans="2:7" ht="15.75" x14ac:dyDescent="0.25">
      <c r="B31" s="1" t="s">
        <v>17</v>
      </c>
      <c r="C31" s="4">
        <v>200</v>
      </c>
      <c r="D31" s="5"/>
      <c r="E31" s="28">
        <f t="shared" si="5"/>
        <v>0.17857142857142858</v>
      </c>
      <c r="F31" s="15">
        <f t="shared" si="6"/>
        <v>2400</v>
      </c>
    </row>
    <row r="32" spans="2:7" ht="15.75" x14ac:dyDescent="0.25">
      <c r="B32" s="1" t="s">
        <v>39</v>
      </c>
      <c r="C32" s="4">
        <v>100</v>
      </c>
      <c r="D32" s="5"/>
      <c r="E32" s="28">
        <f t="shared" si="5"/>
        <v>8.9285714285714288E-2</v>
      </c>
      <c r="F32" s="15">
        <f t="shared" si="6"/>
        <v>1200</v>
      </c>
    </row>
    <row r="33" spans="2:6" ht="15.75" x14ac:dyDescent="0.25">
      <c r="B33" s="1" t="s">
        <v>44</v>
      </c>
      <c r="C33" s="4">
        <v>150</v>
      </c>
      <c r="D33" s="5"/>
      <c r="E33" s="28">
        <f t="shared" si="5"/>
        <v>0.13392857142857142</v>
      </c>
      <c r="F33" s="15">
        <f t="shared" si="6"/>
        <v>1800</v>
      </c>
    </row>
    <row r="34" spans="2:6" ht="15.75" x14ac:dyDescent="0.25">
      <c r="B34" s="1" t="s">
        <v>19</v>
      </c>
      <c r="C34" s="4">
        <v>20</v>
      </c>
      <c r="D34" s="5"/>
      <c r="E34" s="28">
        <f t="shared" si="5"/>
        <v>1.7857142857142856E-2</v>
      </c>
      <c r="F34" s="15">
        <f t="shared" si="6"/>
        <v>240</v>
      </c>
    </row>
    <row r="35" spans="2:6" ht="15.75" x14ac:dyDescent="0.25">
      <c r="B35" s="1" t="s">
        <v>18</v>
      </c>
      <c r="C35" s="4">
        <v>50</v>
      </c>
      <c r="D35" s="5"/>
      <c r="E35" s="28">
        <f t="shared" si="5"/>
        <v>4.4642857142857144E-2</v>
      </c>
      <c r="F35" s="15">
        <f t="shared" si="6"/>
        <v>600</v>
      </c>
    </row>
    <row r="36" spans="2:6" ht="15.75" x14ac:dyDescent="0.25">
      <c r="B36" s="17" t="s">
        <v>74</v>
      </c>
      <c r="C36" s="4">
        <v>100</v>
      </c>
      <c r="D36" s="5"/>
      <c r="E36" s="28">
        <f t="shared" si="5"/>
        <v>8.9285714285714288E-2</v>
      </c>
      <c r="F36" s="15">
        <f t="shared" si="6"/>
        <v>1200</v>
      </c>
    </row>
    <row r="37" spans="2:6" ht="15.75" x14ac:dyDescent="0.25">
      <c r="B37" s="17" t="s">
        <v>25</v>
      </c>
      <c r="C37" s="4"/>
      <c r="D37" s="5"/>
      <c r="E37" s="28">
        <f t="shared" si="5"/>
        <v>0</v>
      </c>
      <c r="F37" s="15">
        <f t="shared" si="6"/>
        <v>0</v>
      </c>
    </row>
    <row r="38" spans="2:6" ht="15.75" x14ac:dyDescent="0.25">
      <c r="B38" s="17" t="s">
        <v>26</v>
      </c>
      <c r="C38" s="4"/>
      <c r="D38" s="5"/>
      <c r="E38" s="28">
        <f t="shared" si="5"/>
        <v>0</v>
      </c>
      <c r="F38" s="15">
        <f t="shared" si="6"/>
        <v>0</v>
      </c>
    </row>
    <row r="39" spans="2:6" ht="16.5" thickBot="1" x14ac:dyDescent="0.3">
      <c r="B39" s="17" t="s">
        <v>36</v>
      </c>
      <c r="C39" s="4"/>
      <c r="D39" s="5"/>
      <c r="E39" s="28">
        <f t="shared" si="5"/>
        <v>0</v>
      </c>
      <c r="F39" s="15">
        <f t="shared" si="6"/>
        <v>0</v>
      </c>
    </row>
    <row r="40" spans="2:6" ht="16.5" thickBot="1" x14ac:dyDescent="0.3">
      <c r="B40" s="9" t="s">
        <v>15</v>
      </c>
      <c r="C40" s="9">
        <f>+SUM(C30:C39)</f>
        <v>1120</v>
      </c>
      <c r="D40" s="9"/>
      <c r="E40" s="25">
        <f>+SUM(E30:E39)</f>
        <v>1</v>
      </c>
      <c r="F40" s="9">
        <f>+SUM(F30:F39)</f>
        <v>13440</v>
      </c>
    </row>
    <row r="42" spans="2:6" ht="15.75" thickBot="1" x14ac:dyDescent="0.3"/>
    <row r="43" spans="2:6" ht="16.5" thickBot="1" x14ac:dyDescent="0.3">
      <c r="B43" s="37" t="s">
        <v>78</v>
      </c>
      <c r="C43" s="37" t="s">
        <v>72</v>
      </c>
      <c r="D43" s="37" t="str">
        <f>D29</f>
        <v>Comentários</v>
      </c>
      <c r="E43" s="37" t="s">
        <v>31</v>
      </c>
      <c r="F43" s="7" t="str">
        <f>+F29</f>
        <v>Valor ano</v>
      </c>
    </row>
    <row r="44" spans="2:6" ht="15.75" x14ac:dyDescent="0.25">
      <c r="B44" s="1" t="s">
        <v>53</v>
      </c>
      <c r="C44" s="2">
        <v>300</v>
      </c>
      <c r="D44" s="3" t="s">
        <v>45</v>
      </c>
      <c r="E44" s="26">
        <v>1</v>
      </c>
      <c r="F44" s="15">
        <f>+E44*C44</f>
        <v>300</v>
      </c>
    </row>
    <row r="45" spans="2:6" ht="15.75" x14ac:dyDescent="0.25">
      <c r="B45" s="1" t="s">
        <v>54</v>
      </c>
      <c r="C45" s="4">
        <v>400</v>
      </c>
      <c r="D45" s="5"/>
      <c r="E45" s="26">
        <v>1</v>
      </c>
      <c r="F45" s="15">
        <f t="shared" ref="F45:F56" si="7">+E45*C45</f>
        <v>400</v>
      </c>
    </row>
    <row r="46" spans="2:6" ht="15.75" x14ac:dyDescent="0.25">
      <c r="B46" s="1" t="s">
        <v>20</v>
      </c>
      <c r="C46" s="4">
        <v>90</v>
      </c>
      <c r="D46" s="5"/>
      <c r="E46" s="26">
        <v>10</v>
      </c>
      <c r="F46" s="15">
        <f t="shared" si="7"/>
        <v>900</v>
      </c>
    </row>
    <row r="47" spans="2:6" ht="15.75" x14ac:dyDescent="0.25">
      <c r="B47" s="1" t="s">
        <v>21</v>
      </c>
      <c r="C47" s="4">
        <v>250</v>
      </c>
      <c r="D47" s="5"/>
      <c r="E47" s="26">
        <v>3</v>
      </c>
      <c r="F47" s="15">
        <f t="shared" si="7"/>
        <v>750</v>
      </c>
    </row>
    <row r="48" spans="2:6" ht="15.75" x14ac:dyDescent="0.25">
      <c r="B48" s="1" t="s">
        <v>55</v>
      </c>
      <c r="C48" s="4">
        <v>650</v>
      </c>
      <c r="D48" s="5" t="s">
        <v>46</v>
      </c>
      <c r="E48" s="26">
        <v>1</v>
      </c>
      <c r="F48" s="15">
        <f t="shared" si="7"/>
        <v>650</v>
      </c>
    </row>
    <row r="49" spans="2:6" ht="15.75" x14ac:dyDescent="0.25">
      <c r="B49" s="1" t="s">
        <v>56</v>
      </c>
      <c r="C49" s="4">
        <v>600</v>
      </c>
      <c r="D49" s="5"/>
      <c r="E49" s="26">
        <v>1</v>
      </c>
      <c r="F49" s="15">
        <f t="shared" si="7"/>
        <v>600</v>
      </c>
    </row>
    <row r="50" spans="2:6" ht="15.75" x14ac:dyDescent="0.25">
      <c r="B50" s="1" t="s">
        <v>57</v>
      </c>
      <c r="C50" s="4">
        <v>310</v>
      </c>
      <c r="D50" s="5"/>
      <c r="E50" s="26">
        <v>4</v>
      </c>
      <c r="F50" s="15">
        <f t="shared" si="7"/>
        <v>1240</v>
      </c>
    </row>
    <row r="51" spans="2:6" ht="15.75" x14ac:dyDescent="0.25">
      <c r="B51" s="1" t="s">
        <v>58</v>
      </c>
      <c r="C51" s="4">
        <v>5000</v>
      </c>
      <c r="D51" s="5" t="s">
        <v>75</v>
      </c>
      <c r="E51" s="26">
        <v>1</v>
      </c>
      <c r="F51" s="15">
        <f t="shared" si="7"/>
        <v>5000</v>
      </c>
    </row>
    <row r="52" spans="2:6" ht="15.75" x14ac:dyDescent="0.25">
      <c r="B52" s="1" t="s">
        <v>59</v>
      </c>
      <c r="C52" s="4">
        <v>0</v>
      </c>
      <c r="D52" s="5"/>
      <c r="E52" s="26">
        <v>2</v>
      </c>
      <c r="F52" s="15">
        <f t="shared" si="7"/>
        <v>0</v>
      </c>
    </row>
    <row r="53" spans="2:6" ht="15.75" x14ac:dyDescent="0.25">
      <c r="B53" s="1" t="s">
        <v>49</v>
      </c>
      <c r="C53" s="4">
        <v>150</v>
      </c>
      <c r="D53" s="5"/>
      <c r="E53" s="26">
        <v>4</v>
      </c>
      <c r="F53" s="15">
        <f t="shared" si="7"/>
        <v>600</v>
      </c>
    </row>
    <row r="54" spans="2:6" ht="15.75" x14ac:dyDescent="0.25">
      <c r="B54" s="1" t="s">
        <v>25</v>
      </c>
      <c r="C54" s="4"/>
      <c r="D54" s="5" t="s">
        <v>60</v>
      </c>
      <c r="E54" s="26">
        <v>1</v>
      </c>
      <c r="F54" s="15">
        <f t="shared" si="7"/>
        <v>0</v>
      </c>
    </row>
    <row r="55" spans="2:6" ht="15.75" x14ac:dyDescent="0.25">
      <c r="B55" s="1" t="s">
        <v>26</v>
      </c>
      <c r="C55" s="4"/>
      <c r="D55" s="5" t="s">
        <v>61</v>
      </c>
      <c r="E55" s="26"/>
      <c r="F55" s="15">
        <f t="shared" si="7"/>
        <v>0</v>
      </c>
    </row>
    <row r="56" spans="2:6" ht="16.5" thickBot="1" x14ac:dyDescent="0.3">
      <c r="B56" s="1" t="s">
        <v>36</v>
      </c>
      <c r="C56" s="4"/>
      <c r="D56" s="5" t="s">
        <v>48</v>
      </c>
      <c r="E56" s="26"/>
      <c r="F56" s="15">
        <f t="shared" si="7"/>
        <v>0</v>
      </c>
    </row>
    <row r="57" spans="2:6" ht="16.5" thickBot="1" x14ac:dyDescent="0.3">
      <c r="B57" s="38" t="s">
        <v>32</v>
      </c>
      <c r="C57" s="32">
        <f>SUM(C44:C56)</f>
        <v>7750</v>
      </c>
      <c r="D57" s="33"/>
      <c r="E57" s="34"/>
      <c r="F57" s="31">
        <f>+SUM(F44:F56)</f>
        <v>10440</v>
      </c>
    </row>
    <row r="58" spans="2:6" ht="15.75" thickBot="1" x14ac:dyDescent="0.3"/>
    <row r="59" spans="2:6" ht="20.25" thickBot="1" x14ac:dyDescent="0.35">
      <c r="B59" s="45" t="s">
        <v>73</v>
      </c>
      <c r="C59" s="46">
        <f>+C57+C40+C26</f>
        <v>15140</v>
      </c>
      <c r="D59" s="47"/>
      <c r="E59" s="48"/>
      <c r="F59" s="49">
        <f>+F57+F40+F26</f>
        <v>91320</v>
      </c>
    </row>
    <row r="61" spans="2:6" ht="15.75" thickBot="1" x14ac:dyDescent="0.3"/>
    <row r="62" spans="2:6" ht="16.5" thickBot="1" x14ac:dyDescent="0.3">
      <c r="B62" s="39" t="s">
        <v>69</v>
      </c>
      <c r="C62" s="39" t="str">
        <f>+C2</f>
        <v>Quanto por mês</v>
      </c>
      <c r="D62" s="39" t="str">
        <f>+D2</f>
        <v>Comentários</v>
      </c>
      <c r="E62" s="40" t="str">
        <f>+E2</f>
        <v>Percentual</v>
      </c>
    </row>
    <row r="63" spans="2:6" ht="15.75" x14ac:dyDescent="0.25">
      <c r="B63" s="13" t="s">
        <v>28</v>
      </c>
      <c r="C63" s="2">
        <v>5300</v>
      </c>
      <c r="D63" s="3"/>
      <c r="E63" s="30">
        <f>+C63/$C$71</f>
        <v>0.44627820815089253</v>
      </c>
    </row>
    <row r="64" spans="2:6" ht="15.75" x14ac:dyDescent="0.25">
      <c r="B64" s="1" t="s">
        <v>100</v>
      </c>
      <c r="C64" s="4">
        <v>5200</v>
      </c>
      <c r="D64" s="5" t="s">
        <v>34</v>
      </c>
      <c r="E64" s="30">
        <f t="shared" ref="E64:E70" si="8">+C64/$C$71</f>
        <v>0.43785786460087572</v>
      </c>
    </row>
    <row r="65" spans="2:5" ht="15.75" x14ac:dyDescent="0.25">
      <c r="B65" s="1" t="s">
        <v>62</v>
      </c>
      <c r="C65" s="4">
        <v>400</v>
      </c>
      <c r="D65" s="5"/>
      <c r="E65" s="30">
        <f t="shared" si="8"/>
        <v>3.3681374200067365E-2</v>
      </c>
    </row>
    <row r="66" spans="2:5" ht="15.75" x14ac:dyDescent="0.25">
      <c r="B66" s="1" t="s">
        <v>63</v>
      </c>
      <c r="C66" s="4">
        <v>300</v>
      </c>
      <c r="D66" s="5"/>
      <c r="E66" s="30">
        <f t="shared" si="8"/>
        <v>2.5261030650050521E-2</v>
      </c>
    </row>
    <row r="67" spans="2:5" ht="15.75" x14ac:dyDescent="0.25">
      <c r="B67" s="1" t="s">
        <v>30</v>
      </c>
      <c r="C67" s="4">
        <f>8*22</f>
        <v>176</v>
      </c>
      <c r="D67" s="5"/>
      <c r="E67" s="30">
        <f t="shared" si="8"/>
        <v>1.4819804648029639E-2</v>
      </c>
    </row>
    <row r="68" spans="2:5" ht="15.75" x14ac:dyDescent="0.25">
      <c r="B68" s="1" t="s">
        <v>64</v>
      </c>
      <c r="C68" s="4">
        <v>0</v>
      </c>
      <c r="D68" s="5"/>
      <c r="E68" s="30">
        <f t="shared" si="8"/>
        <v>0</v>
      </c>
    </row>
    <row r="69" spans="2:5" ht="15.75" x14ac:dyDescent="0.25">
      <c r="B69" s="1" t="s">
        <v>65</v>
      </c>
      <c r="C69" s="4"/>
      <c r="D69" s="5"/>
      <c r="E69" s="30">
        <f t="shared" si="8"/>
        <v>0</v>
      </c>
    </row>
    <row r="70" spans="2:5" ht="16.5" thickBot="1" x14ac:dyDescent="0.3">
      <c r="B70" s="1" t="s">
        <v>97</v>
      </c>
      <c r="C70" s="4">
        <v>500</v>
      </c>
      <c r="D70" s="5"/>
      <c r="E70" s="30">
        <f t="shared" si="8"/>
        <v>4.2101717750084207E-2</v>
      </c>
    </row>
    <row r="71" spans="2:5" ht="16.5" thickBot="1" x14ac:dyDescent="0.3">
      <c r="B71" s="41" t="s">
        <v>15</v>
      </c>
      <c r="C71" s="42">
        <f>+SUM(C63:C70)</f>
        <v>11876</v>
      </c>
      <c r="D71" s="43"/>
      <c r="E71" s="44">
        <f>SUM(E63:E70)</f>
        <v>0.99999999999999989</v>
      </c>
    </row>
    <row r="72" spans="2:5" ht="15.75" thickBot="1" x14ac:dyDescent="0.3"/>
    <row r="73" spans="2:5" ht="16.5" thickBot="1" x14ac:dyDescent="0.3">
      <c r="B73" s="39" t="s">
        <v>77</v>
      </c>
      <c r="C73" s="39" t="str">
        <f>+C62</f>
        <v>Quanto por mês</v>
      </c>
      <c r="D73" s="39" t="str">
        <f>+D62</f>
        <v>Comentários</v>
      </c>
      <c r="E73" s="40" t="str">
        <f>+E62</f>
        <v>Percentual</v>
      </c>
    </row>
    <row r="74" spans="2:5" ht="15.75" x14ac:dyDescent="0.25">
      <c r="B74" s="13" t="s">
        <v>33</v>
      </c>
      <c r="C74" s="2">
        <v>8000</v>
      </c>
      <c r="D74" s="3" t="s">
        <v>98</v>
      </c>
      <c r="E74" s="30">
        <f>+C74/$C$78</f>
        <v>1</v>
      </c>
    </row>
    <row r="75" spans="2:5" ht="15.75" x14ac:dyDescent="0.25">
      <c r="B75" s="1" t="s">
        <v>29</v>
      </c>
      <c r="C75" s="2"/>
      <c r="D75" s="5"/>
      <c r="E75" s="30">
        <f t="shared" ref="E75:E77" si="9">+C75/$C$78</f>
        <v>0</v>
      </c>
    </row>
    <row r="76" spans="2:5" ht="15.75" x14ac:dyDescent="0.25">
      <c r="B76" s="1" t="s">
        <v>70</v>
      </c>
      <c r="C76" s="2"/>
      <c r="D76" s="5"/>
      <c r="E76" s="30">
        <f t="shared" si="9"/>
        <v>0</v>
      </c>
    </row>
    <row r="77" spans="2:5" ht="16.5" thickBot="1" x14ac:dyDescent="0.3">
      <c r="B77" s="10" t="s">
        <v>65</v>
      </c>
      <c r="C77" s="11"/>
      <c r="D77" s="12"/>
      <c r="E77" s="30">
        <f t="shared" si="9"/>
        <v>0</v>
      </c>
    </row>
    <row r="78" spans="2:5" ht="16.5" thickBot="1" x14ac:dyDescent="0.3">
      <c r="B78" s="41" t="s">
        <v>15</v>
      </c>
      <c r="C78" s="42">
        <f>+SUM(C74:C77)</f>
        <v>8000</v>
      </c>
      <c r="D78" s="43"/>
      <c r="E78" s="44">
        <f>SUM(E74:E77)</f>
        <v>1</v>
      </c>
    </row>
    <row r="79" spans="2:5" ht="15.75" thickBot="1" x14ac:dyDescent="0.3"/>
    <row r="80" spans="2:5" ht="20.25" thickBot="1" x14ac:dyDescent="0.3">
      <c r="B80" s="56" t="s">
        <v>93</v>
      </c>
      <c r="C80" s="57">
        <f>+C71+C78</f>
        <v>19876</v>
      </c>
    </row>
    <row r="81" spans="2:5" ht="15.75" thickBot="1" x14ac:dyDescent="0.3"/>
    <row r="82" spans="2:5" ht="16.5" thickBot="1" x14ac:dyDescent="0.3">
      <c r="B82" s="58" t="s">
        <v>50</v>
      </c>
      <c r="C82" s="59"/>
      <c r="D82" s="59"/>
      <c r="E82" s="60"/>
    </row>
    <row r="83" spans="2:5" ht="15.75" thickBot="1" x14ac:dyDescent="0.3"/>
    <row r="84" spans="2:5" ht="16.5" thickBot="1" x14ac:dyDescent="0.3">
      <c r="B84" s="35" t="s">
        <v>68</v>
      </c>
      <c r="C84" s="32">
        <f>+-C26</f>
        <v>-6270</v>
      </c>
    </row>
    <row r="85" spans="2:5" ht="16.5" thickBot="1" x14ac:dyDescent="0.3">
      <c r="B85" s="35" t="str">
        <f>+B29</f>
        <v>Gastos opcionais</v>
      </c>
      <c r="C85" s="32">
        <f>+-C40</f>
        <v>-1120</v>
      </c>
    </row>
    <row r="86" spans="2:5" ht="16.5" thickBot="1" x14ac:dyDescent="0.3">
      <c r="B86" s="35" t="str">
        <f>+B43</f>
        <v>Gastos anuais ou parcelados</v>
      </c>
      <c r="C86" s="32">
        <f>+-C57</f>
        <v>-7750</v>
      </c>
    </row>
    <row r="87" spans="2:5" ht="16.5" thickBot="1" x14ac:dyDescent="0.3">
      <c r="B87" s="40" t="s">
        <v>69</v>
      </c>
      <c r="C87" s="32">
        <f>+C71</f>
        <v>11876</v>
      </c>
    </row>
    <row r="88" spans="2:5" ht="16.5" thickBot="1" x14ac:dyDescent="0.3">
      <c r="B88" s="40" t="s">
        <v>77</v>
      </c>
      <c r="C88" s="32">
        <f>+C78</f>
        <v>8000</v>
      </c>
    </row>
    <row r="89" spans="2:5" ht="15.75" thickBot="1" x14ac:dyDescent="0.3"/>
    <row r="90" spans="2:5" ht="16.5" thickBot="1" x14ac:dyDescent="0.3">
      <c r="B90" s="35" t="s">
        <v>15</v>
      </c>
      <c r="C90" s="32">
        <f>+SUM(C84:C88)</f>
        <v>4736</v>
      </c>
    </row>
  </sheetData>
  <sortState ref="B3:G21">
    <sortCondition ref="B3:B21"/>
  </sortState>
  <mergeCells count="1">
    <mergeCell ref="B82:E82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topLeftCell="A19"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>
        <v>80</v>
      </c>
      <c r="D3" s="19"/>
      <c r="E3" s="28">
        <f t="shared" ref="E3:E20" si="0">+C3/$C$25</f>
        <v>1.5503875968992248E-2</v>
      </c>
      <c r="F3" s="14">
        <f t="shared" ref="F3:F24" si="1">+C3*12</f>
        <v>960</v>
      </c>
    </row>
    <row r="4" spans="2:6" ht="15.75" x14ac:dyDescent="0.25">
      <c r="B4" s="17" t="s">
        <v>40</v>
      </c>
      <c r="C4" s="20">
        <v>100</v>
      </c>
      <c r="D4" s="21" t="s">
        <v>42</v>
      </c>
      <c r="E4" s="28">
        <f t="shared" si="0"/>
        <v>1.937984496124031E-2</v>
      </c>
      <c r="F4" s="15">
        <f t="shared" si="1"/>
        <v>1200</v>
      </c>
    </row>
    <row r="5" spans="2:6" ht="15.75" x14ac:dyDescent="0.25">
      <c r="B5" s="17" t="s">
        <v>24</v>
      </c>
      <c r="C5" s="20">
        <v>100</v>
      </c>
      <c r="D5" s="21"/>
      <c r="E5" s="28">
        <f t="shared" si="0"/>
        <v>1.937984496124031E-2</v>
      </c>
      <c r="F5" s="15">
        <f t="shared" si="1"/>
        <v>1200</v>
      </c>
    </row>
    <row r="6" spans="2:6" ht="15.75" x14ac:dyDescent="0.25">
      <c r="B6" s="17" t="s">
        <v>67</v>
      </c>
      <c r="C6" s="20">
        <v>510</v>
      </c>
      <c r="D6" s="21"/>
      <c r="E6" s="28">
        <f t="shared" si="0"/>
        <v>9.8837209302325577E-2</v>
      </c>
      <c r="F6" s="15">
        <f t="shared" si="1"/>
        <v>6120</v>
      </c>
    </row>
    <row r="7" spans="2:6" ht="15.75" x14ac:dyDescent="0.25">
      <c r="B7" s="17" t="s">
        <v>8</v>
      </c>
      <c r="C7" s="20">
        <v>650</v>
      </c>
      <c r="D7" s="21"/>
      <c r="E7" s="28">
        <f t="shared" si="0"/>
        <v>0.12596899224806202</v>
      </c>
      <c r="F7" s="15">
        <f t="shared" si="1"/>
        <v>7800</v>
      </c>
    </row>
    <row r="8" spans="2:6" ht="15.75" x14ac:dyDescent="0.25">
      <c r="B8" s="17" t="s">
        <v>11</v>
      </c>
      <c r="C8" s="20">
        <v>80</v>
      </c>
      <c r="D8" s="21"/>
      <c r="E8" s="28">
        <f t="shared" si="0"/>
        <v>1.5503875968992248E-2</v>
      </c>
      <c r="F8" s="15">
        <f t="shared" si="1"/>
        <v>960</v>
      </c>
    </row>
    <row r="9" spans="2:6" ht="15.75" x14ac:dyDescent="0.25">
      <c r="B9" s="17" t="s">
        <v>10</v>
      </c>
      <c r="C9" s="20">
        <v>500</v>
      </c>
      <c r="D9" s="21" t="s">
        <v>94</v>
      </c>
      <c r="E9" s="28">
        <f t="shared" si="0"/>
        <v>9.6899224806201556E-2</v>
      </c>
      <c r="F9" s="15">
        <f t="shared" si="1"/>
        <v>6000</v>
      </c>
    </row>
    <row r="10" spans="2:6" ht="15.75" x14ac:dyDescent="0.25">
      <c r="B10" s="17" t="s">
        <v>9</v>
      </c>
      <c r="C10" s="20">
        <v>1200</v>
      </c>
      <c r="D10" s="21" t="s">
        <v>95</v>
      </c>
      <c r="E10" s="28">
        <f t="shared" si="0"/>
        <v>0.23255813953488372</v>
      </c>
      <c r="F10" s="15">
        <f t="shared" si="1"/>
        <v>14400</v>
      </c>
    </row>
    <row r="11" spans="2:6" ht="15.75" x14ac:dyDescent="0.25">
      <c r="B11" s="17" t="s">
        <v>16</v>
      </c>
      <c r="C11" s="20">
        <v>130</v>
      </c>
      <c r="D11" s="21"/>
      <c r="E11" s="28">
        <f t="shared" si="0"/>
        <v>2.5193798449612403E-2</v>
      </c>
      <c r="F11" s="15">
        <f t="shared" si="1"/>
        <v>1560</v>
      </c>
    </row>
    <row r="12" spans="2:6" ht="15.75" x14ac:dyDescent="0.25">
      <c r="B12" s="17" t="s">
        <v>2</v>
      </c>
      <c r="C12" s="20">
        <v>150</v>
      </c>
      <c r="D12" s="21"/>
      <c r="E12" s="28">
        <f t="shared" si="0"/>
        <v>2.9069767441860465E-2</v>
      </c>
      <c r="F12" s="15">
        <f t="shared" si="1"/>
        <v>1800</v>
      </c>
    </row>
    <row r="13" spans="2:6" ht="15.75" x14ac:dyDescent="0.25">
      <c r="B13" s="17" t="s">
        <v>23</v>
      </c>
      <c r="C13" s="20">
        <v>80</v>
      </c>
      <c r="D13" s="21"/>
      <c r="E13" s="28">
        <f t="shared" si="0"/>
        <v>1.5503875968992248E-2</v>
      </c>
      <c r="F13" s="15">
        <f t="shared" si="1"/>
        <v>960</v>
      </c>
    </row>
    <row r="14" spans="2:6" ht="15.75" x14ac:dyDescent="0.25">
      <c r="B14" s="17" t="s">
        <v>5</v>
      </c>
      <c r="C14" s="20">
        <v>80</v>
      </c>
      <c r="D14" s="21"/>
      <c r="E14" s="28">
        <f t="shared" si="0"/>
        <v>1.5503875968992248E-2</v>
      </c>
      <c r="F14" s="15">
        <f t="shared" si="1"/>
        <v>960</v>
      </c>
    </row>
    <row r="15" spans="2:6" ht="15.75" x14ac:dyDescent="0.25">
      <c r="B15" s="17" t="s">
        <v>7</v>
      </c>
      <c r="C15" s="20">
        <v>0</v>
      </c>
      <c r="D15" s="21" t="s">
        <v>41</v>
      </c>
      <c r="E15" s="28">
        <f t="shared" si="0"/>
        <v>0</v>
      </c>
      <c r="F15" s="15">
        <f t="shared" si="1"/>
        <v>0</v>
      </c>
    </row>
    <row r="16" spans="2:6" ht="15.75" x14ac:dyDescent="0.25">
      <c r="B16" s="17" t="s">
        <v>6</v>
      </c>
      <c r="C16" s="20">
        <v>0</v>
      </c>
      <c r="D16" s="21" t="s">
        <v>41</v>
      </c>
      <c r="E16" s="28">
        <f t="shared" si="0"/>
        <v>0</v>
      </c>
      <c r="F16" s="15">
        <f t="shared" si="1"/>
        <v>0</v>
      </c>
    </row>
    <row r="17" spans="2:7" ht="15.75" x14ac:dyDescent="0.25">
      <c r="B17" s="17" t="s">
        <v>22</v>
      </c>
      <c r="C17" s="20">
        <v>800</v>
      </c>
      <c r="D17" s="21"/>
      <c r="E17" s="28">
        <f t="shared" si="0"/>
        <v>0.15503875968992248</v>
      </c>
      <c r="F17" s="15">
        <f t="shared" si="1"/>
        <v>9600</v>
      </c>
    </row>
    <row r="18" spans="2:7" ht="15.75" x14ac:dyDescent="0.25">
      <c r="B18" s="17" t="s">
        <v>3</v>
      </c>
      <c r="C18" s="20">
        <v>160</v>
      </c>
      <c r="D18" s="21"/>
      <c r="E18" s="28">
        <f t="shared" si="0"/>
        <v>3.1007751937984496E-2</v>
      </c>
      <c r="F18" s="15">
        <f t="shared" si="1"/>
        <v>1920</v>
      </c>
    </row>
    <row r="19" spans="2:7" ht="15.75" x14ac:dyDescent="0.25">
      <c r="B19" s="17" t="s">
        <v>13</v>
      </c>
      <c r="C19" s="20">
        <v>420</v>
      </c>
      <c r="D19" s="21"/>
      <c r="E19" s="28">
        <f t="shared" si="0"/>
        <v>8.1395348837209308E-2</v>
      </c>
      <c r="F19" s="15">
        <f t="shared" si="1"/>
        <v>5040</v>
      </c>
    </row>
    <row r="20" spans="2:7" ht="15.75" x14ac:dyDescent="0.25">
      <c r="B20" s="17" t="s">
        <v>4</v>
      </c>
      <c r="C20" s="20">
        <v>120</v>
      </c>
      <c r="D20" s="21"/>
      <c r="E20" s="28">
        <f t="shared" si="0"/>
        <v>2.3255813953488372E-2</v>
      </c>
      <c r="F20" s="15">
        <f t="shared" si="1"/>
        <v>1440</v>
      </c>
    </row>
    <row r="21" spans="2:7" ht="15.75" x14ac:dyDescent="0.25">
      <c r="B21" s="17" t="s">
        <v>25</v>
      </c>
      <c r="C21" s="20"/>
      <c r="D21" s="21"/>
      <c r="E21" s="28">
        <f t="shared" ref="E21:E24" si="2">+C21/$C$25</f>
        <v>0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>
        <f t="shared" si="2"/>
        <v>0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>
        <f t="shared" si="2"/>
        <v>0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>
        <f t="shared" si="2"/>
        <v>0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5160</v>
      </c>
      <c r="D25" s="8"/>
      <c r="E25" s="25">
        <f>+SUM(E3:E24)</f>
        <v>1.0000000000000002</v>
      </c>
      <c r="F25" s="9">
        <f>+SUM(F3:F24)</f>
        <v>61920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>
        <v>400</v>
      </c>
      <c r="D29" s="5"/>
      <c r="E29" s="28">
        <f t="shared" ref="E29:E38" si="3">+C29/$C$39</f>
        <v>0.45454545454545453</v>
      </c>
      <c r="F29" s="15">
        <f t="shared" ref="F29:F38" si="4">+C29*12</f>
        <v>4800</v>
      </c>
    </row>
    <row r="30" spans="2:7" ht="15.75" x14ac:dyDescent="0.25">
      <c r="B30" s="1" t="s">
        <v>17</v>
      </c>
      <c r="C30" s="4">
        <v>150</v>
      </c>
      <c r="D30" s="5"/>
      <c r="E30" s="28">
        <f t="shared" si="3"/>
        <v>0.17045454545454544</v>
      </c>
      <c r="F30" s="15">
        <f t="shared" si="4"/>
        <v>1800</v>
      </c>
    </row>
    <row r="31" spans="2:7" ht="15.75" x14ac:dyDescent="0.25">
      <c r="B31" s="1" t="s">
        <v>39</v>
      </c>
      <c r="C31" s="4">
        <v>60</v>
      </c>
      <c r="D31" s="5" t="s">
        <v>52</v>
      </c>
      <c r="E31" s="28">
        <f t="shared" si="3"/>
        <v>6.8181818181818177E-2</v>
      </c>
      <c r="F31" s="15">
        <f t="shared" si="4"/>
        <v>720</v>
      </c>
    </row>
    <row r="32" spans="2:7" ht="15.75" x14ac:dyDescent="0.25">
      <c r="B32" s="1" t="s">
        <v>44</v>
      </c>
      <c r="C32" s="4">
        <v>100</v>
      </c>
      <c r="D32" s="5"/>
      <c r="E32" s="28">
        <f t="shared" si="3"/>
        <v>0.11363636363636363</v>
      </c>
      <c r="F32" s="15">
        <f t="shared" si="4"/>
        <v>1200</v>
      </c>
    </row>
    <row r="33" spans="2:6" ht="15.75" x14ac:dyDescent="0.25">
      <c r="B33" s="1" t="s">
        <v>19</v>
      </c>
      <c r="C33" s="4">
        <v>20</v>
      </c>
      <c r="D33" s="5"/>
      <c r="E33" s="28">
        <f t="shared" si="3"/>
        <v>2.2727272727272728E-2</v>
      </c>
      <c r="F33" s="15">
        <f t="shared" si="4"/>
        <v>240</v>
      </c>
    </row>
    <row r="34" spans="2:6" ht="15.75" x14ac:dyDescent="0.25">
      <c r="B34" s="1" t="s">
        <v>18</v>
      </c>
      <c r="C34" s="4">
        <v>50</v>
      </c>
      <c r="D34" s="5"/>
      <c r="E34" s="28">
        <f t="shared" si="3"/>
        <v>5.6818181818181816E-2</v>
      </c>
      <c r="F34" s="15">
        <f t="shared" si="4"/>
        <v>600</v>
      </c>
    </row>
    <row r="35" spans="2:6" ht="15.75" x14ac:dyDescent="0.25">
      <c r="B35" s="17" t="s">
        <v>74</v>
      </c>
      <c r="C35" s="4">
        <v>100</v>
      </c>
      <c r="D35" s="5"/>
      <c r="E35" s="28">
        <f t="shared" si="3"/>
        <v>0.11363636363636363</v>
      </c>
      <c r="F35" s="15">
        <f t="shared" si="4"/>
        <v>1200</v>
      </c>
    </row>
    <row r="36" spans="2:6" ht="15.75" x14ac:dyDescent="0.25">
      <c r="B36" s="17" t="s">
        <v>25</v>
      </c>
      <c r="C36" s="4"/>
      <c r="D36" s="5"/>
      <c r="E36" s="28">
        <f t="shared" si="3"/>
        <v>0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>
        <f t="shared" si="3"/>
        <v>0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>
        <f t="shared" si="3"/>
        <v>0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880</v>
      </c>
      <c r="D39" s="9"/>
      <c r="E39" s="25">
        <f>+SUM(E29:E38)</f>
        <v>0.99999999999999989</v>
      </c>
      <c r="F39" s="9">
        <f>+SUM(F29:F38)</f>
        <v>10560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/>
      <c r="C43" s="2"/>
      <c r="D43" s="3"/>
      <c r="E43" s="26"/>
      <c r="F43" s="15">
        <f>+E43*C43</f>
        <v>0</v>
      </c>
    </row>
    <row r="44" spans="2:6" ht="15.75" x14ac:dyDescent="0.25">
      <c r="B44" s="1"/>
      <c r="C44" s="4"/>
      <c r="D44" s="5"/>
      <c r="E44" s="26"/>
      <c r="F44" s="15">
        <f>+E44*C44</f>
        <v>0</v>
      </c>
    </row>
    <row r="45" spans="2:6" ht="15.75" x14ac:dyDescent="0.25">
      <c r="B45" s="1" t="s">
        <v>20</v>
      </c>
      <c r="C45" s="4">
        <v>90</v>
      </c>
      <c r="D45" s="5"/>
      <c r="E45" s="26">
        <v>9</v>
      </c>
      <c r="F45" s="15">
        <f>+E45*C45</f>
        <v>810</v>
      </c>
    </row>
    <row r="46" spans="2:6" ht="15.75" x14ac:dyDescent="0.25">
      <c r="B46" s="1" t="s">
        <v>21</v>
      </c>
      <c r="C46" s="4">
        <v>250</v>
      </c>
      <c r="D46" s="5"/>
      <c r="E46" s="26">
        <v>2</v>
      </c>
      <c r="F46" s="15">
        <f>+E46*C46</f>
        <v>500</v>
      </c>
    </row>
    <row r="47" spans="2:6" ht="15.75" x14ac:dyDescent="0.25">
      <c r="B47" s="1"/>
      <c r="C47" s="4"/>
      <c r="D47" s="5"/>
      <c r="E47" s="26">
        <v>1</v>
      </c>
      <c r="F47" s="15">
        <f t="shared" ref="F47:F55" si="5">+E47*C47</f>
        <v>0</v>
      </c>
    </row>
    <row r="48" spans="2:6" ht="15.75" x14ac:dyDescent="0.25">
      <c r="B48" s="1" t="s">
        <v>56</v>
      </c>
      <c r="C48" s="4">
        <v>100</v>
      </c>
      <c r="D48" s="5"/>
      <c r="E48" s="26">
        <v>1</v>
      </c>
      <c r="F48" s="15">
        <f t="shared" si="5"/>
        <v>100</v>
      </c>
    </row>
    <row r="49" spans="2:6" ht="15.75" x14ac:dyDescent="0.25">
      <c r="B49" s="1" t="s">
        <v>57</v>
      </c>
      <c r="C49" s="4">
        <v>310</v>
      </c>
      <c r="D49" s="5" t="s">
        <v>99</v>
      </c>
      <c r="E49" s="26">
        <v>3</v>
      </c>
      <c r="F49" s="15">
        <f t="shared" si="5"/>
        <v>930</v>
      </c>
    </row>
    <row r="50" spans="2:6" ht="15.75" x14ac:dyDescent="0.25">
      <c r="B50" s="1"/>
      <c r="C50" s="4"/>
      <c r="D50" s="5"/>
      <c r="E50" s="26"/>
      <c r="F50" s="15">
        <f t="shared" si="5"/>
        <v>0</v>
      </c>
    </row>
    <row r="51" spans="2:6" ht="15.75" x14ac:dyDescent="0.25">
      <c r="B51" s="1"/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>
        <v>150</v>
      </c>
      <c r="D52" s="5"/>
      <c r="E52" s="26">
        <v>1</v>
      </c>
      <c r="F52" s="15">
        <f t="shared" si="5"/>
        <v>150</v>
      </c>
    </row>
    <row r="53" spans="2:6" ht="15.75" x14ac:dyDescent="0.25">
      <c r="B53" s="1" t="s">
        <v>25</v>
      </c>
      <c r="C53" s="4"/>
      <c r="D53" s="5" t="s">
        <v>60</v>
      </c>
      <c r="E53" s="26">
        <v>1</v>
      </c>
      <c r="F53" s="15">
        <f t="shared" si="5"/>
        <v>0</v>
      </c>
    </row>
    <row r="54" spans="2:6" ht="15.75" x14ac:dyDescent="0.25">
      <c r="B54" s="1" t="s">
        <v>26</v>
      </c>
      <c r="C54" s="4"/>
      <c r="D54" s="5" t="s">
        <v>61</v>
      </c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 t="s">
        <v>48</v>
      </c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900</v>
      </c>
      <c r="D56" s="33"/>
      <c r="E56" s="34"/>
      <c r="F56" s="31">
        <f>+SUM(F43:F55)</f>
        <v>2490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6940</v>
      </c>
      <c r="D58" s="47"/>
      <c r="E58" s="48"/>
      <c r="F58" s="49">
        <f>+F56+F39+F25</f>
        <v>74970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>
        <v>5300</v>
      </c>
      <c r="D62" s="3"/>
      <c r="E62" s="30">
        <f>+C62/$C$70</f>
        <v>0.40844636251541305</v>
      </c>
    </row>
    <row r="63" spans="2:6" ht="15.75" x14ac:dyDescent="0.25">
      <c r="B63" s="1" t="s">
        <v>100</v>
      </c>
      <c r="C63" s="4">
        <v>6300</v>
      </c>
      <c r="D63" s="5" t="s">
        <v>34</v>
      </c>
      <c r="E63" s="30">
        <f t="shared" ref="E63:E69" si="6">+C63/$C$70</f>
        <v>0.48551171393341552</v>
      </c>
    </row>
    <row r="64" spans="2:6" ht="15.75" x14ac:dyDescent="0.25">
      <c r="B64" s="1" t="s">
        <v>62</v>
      </c>
      <c r="C64" s="4">
        <v>400</v>
      </c>
      <c r="D64" s="5"/>
      <c r="E64" s="30">
        <f t="shared" si="6"/>
        <v>3.0826140567200986E-2</v>
      </c>
    </row>
    <row r="65" spans="2:5" ht="15.75" x14ac:dyDescent="0.25">
      <c r="B65" s="1" t="s">
        <v>63</v>
      </c>
      <c r="C65" s="4">
        <v>300</v>
      </c>
      <c r="D65" s="5"/>
      <c r="E65" s="30">
        <f t="shared" si="6"/>
        <v>2.311960542540074E-2</v>
      </c>
    </row>
    <row r="66" spans="2:5" ht="15.75" x14ac:dyDescent="0.25">
      <c r="B66" s="1" t="s">
        <v>30</v>
      </c>
      <c r="C66" s="4">
        <f>8*22</f>
        <v>176</v>
      </c>
      <c r="D66" s="5"/>
      <c r="E66" s="30">
        <f t="shared" si="6"/>
        <v>1.3563501849568433E-2</v>
      </c>
    </row>
    <row r="67" spans="2:5" ht="15.75" x14ac:dyDescent="0.25">
      <c r="B67" s="1" t="s">
        <v>64</v>
      </c>
      <c r="C67" s="4">
        <v>0</v>
      </c>
      <c r="D67" s="5"/>
      <c r="E67" s="30">
        <f t="shared" si="6"/>
        <v>0</v>
      </c>
    </row>
    <row r="68" spans="2:5" ht="15.75" x14ac:dyDescent="0.25">
      <c r="B68" s="1" t="s">
        <v>65</v>
      </c>
      <c r="C68" s="4"/>
      <c r="D68" s="5"/>
      <c r="E68" s="30">
        <f t="shared" si="6"/>
        <v>0</v>
      </c>
    </row>
    <row r="69" spans="2:5" ht="16.5" thickBot="1" x14ac:dyDescent="0.3">
      <c r="B69" s="1" t="s">
        <v>76</v>
      </c>
      <c r="C69" s="4">
        <v>500</v>
      </c>
      <c r="D69" s="5"/>
      <c r="E69" s="30">
        <f t="shared" si="6"/>
        <v>3.8532675709001235E-2</v>
      </c>
    </row>
    <row r="70" spans="2:5" ht="16.5" thickBot="1" x14ac:dyDescent="0.3">
      <c r="B70" s="41" t="s">
        <v>15</v>
      </c>
      <c r="C70" s="42">
        <f>+SUM(C62:C69)</f>
        <v>12976</v>
      </c>
      <c r="D70" s="43"/>
      <c r="E70" s="44">
        <f>SUM(E62:E69)</f>
        <v>1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>
        <v>0</v>
      </c>
      <c r="D73" s="3"/>
      <c r="E73" s="30">
        <f>+C73/$C$77</f>
        <v>0</v>
      </c>
    </row>
    <row r="74" spans="2:5" ht="15.75" x14ac:dyDescent="0.25">
      <c r="B74" s="1" t="s">
        <v>29</v>
      </c>
      <c r="C74" s="2"/>
      <c r="D74" s="5"/>
      <c r="E74" s="30">
        <f t="shared" ref="E74:E76" si="7">+C74/$C$77</f>
        <v>0</v>
      </c>
    </row>
    <row r="75" spans="2:5" ht="15.75" x14ac:dyDescent="0.25">
      <c r="B75" s="1" t="s">
        <v>70</v>
      </c>
      <c r="C75" s="2"/>
      <c r="D75" s="5"/>
      <c r="E75" s="30">
        <f t="shared" si="7"/>
        <v>0</v>
      </c>
    </row>
    <row r="76" spans="2:5" ht="16.5" thickBot="1" x14ac:dyDescent="0.3">
      <c r="B76" s="10" t="s">
        <v>65</v>
      </c>
      <c r="C76" s="11">
        <v>300</v>
      </c>
      <c r="D76" s="12" t="s">
        <v>96</v>
      </c>
      <c r="E76" s="30">
        <f t="shared" si="7"/>
        <v>1</v>
      </c>
    </row>
    <row r="77" spans="2:5" ht="16.5" thickBot="1" x14ac:dyDescent="0.3">
      <c r="B77" s="41" t="s">
        <v>15</v>
      </c>
      <c r="C77" s="42">
        <f>+SUM(C73:C76)</f>
        <v>300</v>
      </c>
      <c r="D77" s="43"/>
      <c r="E77" s="44">
        <f>SUM(E73:E76)</f>
        <v>1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13276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-5160</v>
      </c>
    </row>
    <row r="84" spans="2:5" ht="16.5" thickBot="1" x14ac:dyDescent="0.3">
      <c r="B84" s="35" t="str">
        <f>+B28</f>
        <v>Gastos opcionais</v>
      </c>
      <c r="C84" s="32">
        <f>+-C39</f>
        <v>-880</v>
      </c>
    </row>
    <row r="85" spans="2:5" ht="16.5" thickBot="1" x14ac:dyDescent="0.3">
      <c r="B85" s="35" t="str">
        <f>+B42</f>
        <v>Gastos anuais ou parcelados</v>
      </c>
      <c r="C85" s="32">
        <f>+-C56</f>
        <v>-900</v>
      </c>
    </row>
    <row r="86" spans="2:5" ht="16.5" thickBot="1" x14ac:dyDescent="0.3">
      <c r="B86" s="40" t="s">
        <v>69</v>
      </c>
      <c r="C86" s="32">
        <f>+C70</f>
        <v>12976</v>
      </c>
    </row>
    <row r="87" spans="2:5" ht="16.5" thickBot="1" x14ac:dyDescent="0.3">
      <c r="B87" s="40" t="s">
        <v>77</v>
      </c>
      <c r="C87" s="32">
        <f>+C77</f>
        <v>300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6336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0"/>
  <sheetViews>
    <sheetView zoomScaleNormal="100" workbookViewId="0">
      <selection activeCell="B29" sqref="B29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>
        <v>80</v>
      </c>
      <c r="D3" s="19"/>
      <c r="E3" s="28">
        <f t="shared" ref="E3:E21" si="0">+C3/$C$26</f>
        <v>1.5503875968992248E-2</v>
      </c>
      <c r="F3" s="14">
        <f t="shared" ref="F3:F25" si="1">+C3*12</f>
        <v>960</v>
      </c>
    </row>
    <row r="4" spans="2:6" ht="15.75" x14ac:dyDescent="0.25">
      <c r="B4" s="17" t="s">
        <v>40</v>
      </c>
      <c r="C4" s="20">
        <v>100</v>
      </c>
      <c r="D4" s="21"/>
      <c r="E4" s="28">
        <f t="shared" si="0"/>
        <v>1.937984496124031E-2</v>
      </c>
      <c r="F4" s="15">
        <f t="shared" si="1"/>
        <v>1200</v>
      </c>
    </row>
    <row r="5" spans="2:6" ht="15.75" x14ac:dyDescent="0.25">
      <c r="B5" s="17" t="s">
        <v>24</v>
      </c>
      <c r="C5" s="20">
        <v>100</v>
      </c>
      <c r="D5" s="21"/>
      <c r="E5" s="28">
        <f t="shared" si="0"/>
        <v>1.937984496124031E-2</v>
      </c>
      <c r="F5" s="15">
        <f t="shared" si="1"/>
        <v>1200</v>
      </c>
    </row>
    <row r="6" spans="2:6" ht="15.75" x14ac:dyDescent="0.25">
      <c r="B6" s="17" t="s">
        <v>67</v>
      </c>
      <c r="C6" s="20">
        <v>510</v>
      </c>
      <c r="D6" s="21"/>
      <c r="E6" s="28">
        <f t="shared" si="0"/>
        <v>9.8837209302325577E-2</v>
      </c>
      <c r="F6" s="15">
        <f t="shared" si="1"/>
        <v>6120</v>
      </c>
    </row>
    <row r="7" spans="2:6" ht="15.75" x14ac:dyDescent="0.25">
      <c r="B7" s="17" t="s">
        <v>8</v>
      </c>
      <c r="C7" s="20">
        <v>650</v>
      </c>
      <c r="D7" s="21"/>
      <c r="E7" s="28">
        <f t="shared" si="0"/>
        <v>0.12596899224806202</v>
      </c>
      <c r="F7" s="15">
        <f t="shared" si="1"/>
        <v>7800</v>
      </c>
    </row>
    <row r="8" spans="2:6" ht="15.75" x14ac:dyDescent="0.25">
      <c r="B8" s="17" t="s">
        <v>11</v>
      </c>
      <c r="C8" s="20">
        <v>80</v>
      </c>
      <c r="D8" s="21"/>
      <c r="E8" s="28">
        <f t="shared" si="0"/>
        <v>1.5503875968992248E-2</v>
      </c>
      <c r="F8" s="15">
        <f t="shared" si="1"/>
        <v>960</v>
      </c>
    </row>
    <row r="9" spans="2:6" ht="15.75" x14ac:dyDescent="0.25">
      <c r="B9" s="17" t="s">
        <v>10</v>
      </c>
      <c r="C9" s="20">
        <v>500</v>
      </c>
      <c r="D9" s="21"/>
      <c r="E9" s="28">
        <f t="shared" si="0"/>
        <v>9.6899224806201556E-2</v>
      </c>
      <c r="F9" s="15">
        <f t="shared" si="1"/>
        <v>6000</v>
      </c>
    </row>
    <row r="10" spans="2:6" ht="15.75" x14ac:dyDescent="0.25">
      <c r="B10" s="17" t="s">
        <v>9</v>
      </c>
      <c r="C10" s="20">
        <v>1200</v>
      </c>
      <c r="D10" s="21"/>
      <c r="E10" s="28">
        <f t="shared" si="0"/>
        <v>0.23255813953488372</v>
      </c>
      <c r="F10" s="15">
        <f t="shared" si="1"/>
        <v>14400</v>
      </c>
    </row>
    <row r="11" spans="2:6" ht="15.75" x14ac:dyDescent="0.25">
      <c r="B11" s="17" t="s">
        <v>16</v>
      </c>
      <c r="C11" s="20">
        <v>130</v>
      </c>
      <c r="D11" s="21"/>
      <c r="E11" s="28">
        <f t="shared" si="0"/>
        <v>2.5193798449612403E-2</v>
      </c>
      <c r="F11" s="15">
        <f t="shared" si="1"/>
        <v>1560</v>
      </c>
    </row>
    <row r="12" spans="2:6" ht="15.75" x14ac:dyDescent="0.25">
      <c r="B12" s="17" t="s">
        <v>2</v>
      </c>
      <c r="C12" s="20">
        <v>150</v>
      </c>
      <c r="D12" s="21"/>
      <c r="E12" s="28">
        <f t="shared" si="0"/>
        <v>2.9069767441860465E-2</v>
      </c>
      <c r="F12" s="15">
        <f t="shared" si="1"/>
        <v>1800</v>
      </c>
    </row>
    <row r="13" spans="2:6" ht="15.75" x14ac:dyDescent="0.25">
      <c r="B13" s="17" t="s">
        <v>23</v>
      </c>
      <c r="C13" s="20">
        <v>80</v>
      </c>
      <c r="D13" s="21"/>
      <c r="E13" s="28">
        <f t="shared" si="0"/>
        <v>1.5503875968992248E-2</v>
      </c>
      <c r="F13" s="15">
        <f t="shared" si="1"/>
        <v>960</v>
      </c>
    </row>
    <row r="14" spans="2:6" ht="15.75" x14ac:dyDescent="0.25">
      <c r="B14" s="17" t="s">
        <v>5</v>
      </c>
      <c r="C14" s="20">
        <v>80</v>
      </c>
      <c r="D14" s="21"/>
      <c r="E14" s="28">
        <f t="shared" si="0"/>
        <v>1.5503875968992248E-2</v>
      </c>
      <c r="F14" s="15">
        <f t="shared" si="1"/>
        <v>960</v>
      </c>
    </row>
    <row r="15" spans="2:6" ht="15.75" x14ac:dyDescent="0.25">
      <c r="B15" s="17" t="s">
        <v>7</v>
      </c>
      <c r="C15" s="20">
        <v>0</v>
      </c>
      <c r="D15" s="21"/>
      <c r="E15" s="28">
        <f t="shared" si="0"/>
        <v>0</v>
      </c>
      <c r="F15" s="15">
        <f t="shared" si="1"/>
        <v>0</v>
      </c>
    </row>
    <row r="16" spans="2:6" ht="15.75" x14ac:dyDescent="0.25">
      <c r="B16" s="17" t="s">
        <v>6</v>
      </c>
      <c r="C16" s="20">
        <v>0</v>
      </c>
      <c r="D16" s="21"/>
      <c r="E16" s="28">
        <f t="shared" si="0"/>
        <v>0</v>
      </c>
      <c r="F16" s="15">
        <f t="shared" si="1"/>
        <v>0</v>
      </c>
    </row>
    <row r="17" spans="2:7" ht="15.75" x14ac:dyDescent="0.25">
      <c r="B17" s="17" t="s">
        <v>22</v>
      </c>
      <c r="C17" s="20">
        <v>800</v>
      </c>
      <c r="D17" s="21"/>
      <c r="E17" s="28">
        <f t="shared" si="0"/>
        <v>0.15503875968992248</v>
      </c>
      <c r="F17" s="15">
        <f t="shared" si="1"/>
        <v>9600</v>
      </c>
    </row>
    <row r="18" spans="2:7" ht="15.75" x14ac:dyDescent="0.25">
      <c r="B18" s="17" t="s">
        <v>3</v>
      </c>
      <c r="C18" s="20">
        <v>160</v>
      </c>
      <c r="D18" s="21"/>
      <c r="E18" s="28">
        <f t="shared" si="0"/>
        <v>3.1007751937984496E-2</v>
      </c>
      <c r="F18" s="15">
        <f t="shared" si="1"/>
        <v>1920</v>
      </c>
    </row>
    <row r="19" spans="2:7" ht="15.75" x14ac:dyDescent="0.25">
      <c r="B19" s="17" t="s">
        <v>13</v>
      </c>
      <c r="C19" s="20">
        <v>420</v>
      </c>
      <c r="D19" s="21"/>
      <c r="E19" s="28">
        <f t="shared" si="0"/>
        <v>8.1395348837209308E-2</v>
      </c>
      <c r="F19" s="15">
        <f t="shared" si="1"/>
        <v>5040</v>
      </c>
    </row>
    <row r="20" spans="2:7" ht="15.75" x14ac:dyDescent="0.25">
      <c r="B20" s="17" t="s">
        <v>4</v>
      </c>
      <c r="C20" s="20">
        <v>120</v>
      </c>
      <c r="D20" s="21"/>
      <c r="E20" s="28">
        <f t="shared" si="0"/>
        <v>2.3255813953488372E-2</v>
      </c>
      <c r="F20" s="15">
        <f t="shared" si="1"/>
        <v>1440</v>
      </c>
    </row>
    <row r="21" spans="2:7" ht="15.75" x14ac:dyDescent="0.25">
      <c r="B21" s="17" t="s">
        <v>25</v>
      </c>
      <c r="C21" s="20"/>
      <c r="D21" s="21"/>
      <c r="E21" s="28">
        <f t="shared" si="0"/>
        <v>0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>
        <f t="shared" ref="E22:E25" si="2">+C22/$C$26</f>
        <v>0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>
        <f t="shared" si="2"/>
        <v>0</v>
      </c>
      <c r="F23" s="15">
        <f t="shared" si="1"/>
        <v>0</v>
      </c>
    </row>
    <row r="24" spans="2:7" ht="15.75" x14ac:dyDescent="0.25">
      <c r="B24" s="22" t="s">
        <v>14</v>
      </c>
      <c r="C24" s="23"/>
      <c r="D24" s="21"/>
      <c r="E24" s="28">
        <f t="shared" si="2"/>
        <v>0</v>
      </c>
      <c r="F24" s="15">
        <f t="shared" si="1"/>
        <v>0</v>
      </c>
    </row>
    <row r="25" spans="2:7" ht="16.5" thickBot="1" x14ac:dyDescent="0.3">
      <c r="B25" s="22"/>
      <c r="C25" s="23"/>
      <c r="D25" s="24"/>
      <c r="E25" s="29">
        <f t="shared" si="2"/>
        <v>0</v>
      </c>
      <c r="F25" s="16">
        <f t="shared" si="1"/>
        <v>0</v>
      </c>
    </row>
    <row r="26" spans="2:7" ht="16.5" thickBot="1" x14ac:dyDescent="0.3">
      <c r="B26" s="8" t="s">
        <v>15</v>
      </c>
      <c r="C26" s="9">
        <f>+SUM(C3:C25)</f>
        <v>5160</v>
      </c>
      <c r="D26" s="8"/>
      <c r="E26" s="25">
        <f>+SUM(E3:E25)</f>
        <v>1.0000000000000002</v>
      </c>
      <c r="F26" s="9">
        <f>+SUM(F3:F25)</f>
        <v>61920</v>
      </c>
      <c r="G26" s="27"/>
    </row>
    <row r="28" spans="2:7" ht="15.75" thickBot="1" x14ac:dyDescent="0.3">
      <c r="C28" s="36"/>
    </row>
    <row r="29" spans="2:7" ht="16.5" thickBot="1" x14ac:dyDescent="0.3">
      <c r="B29" s="6" t="s">
        <v>102</v>
      </c>
      <c r="C29" s="7" t="str">
        <f>C2</f>
        <v>Quanto por mês</v>
      </c>
      <c r="D29" s="7" t="str">
        <f>D2</f>
        <v>Comentários</v>
      </c>
      <c r="E29" s="7" t="str">
        <f>E2</f>
        <v>Percentual</v>
      </c>
      <c r="F29" s="7" t="str">
        <f>F2</f>
        <v>Valor ano</v>
      </c>
    </row>
    <row r="30" spans="2:7" ht="15.75" x14ac:dyDescent="0.25">
      <c r="B30" s="1" t="s">
        <v>12</v>
      </c>
      <c r="C30" s="4"/>
      <c r="D30" s="5"/>
      <c r="E30" s="28" t="e">
        <f t="shared" ref="E30:E39" si="3">+C30/$C$40</f>
        <v>#DIV/0!</v>
      </c>
      <c r="F30" s="15">
        <f t="shared" ref="F30:F39" si="4">+C30*12</f>
        <v>0</v>
      </c>
    </row>
    <row r="31" spans="2:7" ht="15.75" x14ac:dyDescent="0.25">
      <c r="B31" s="1" t="s">
        <v>17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39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44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19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" t="s">
        <v>18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74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25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5.75" x14ac:dyDescent="0.25">
      <c r="B38" s="17" t="s">
        <v>26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17" t="s">
        <v>36</v>
      </c>
      <c r="C39" s="4"/>
      <c r="D39" s="5"/>
      <c r="E39" s="28" t="e">
        <f t="shared" si="3"/>
        <v>#DIV/0!</v>
      </c>
      <c r="F39" s="15">
        <f t="shared" si="4"/>
        <v>0</v>
      </c>
    </row>
    <row r="40" spans="2:6" ht="16.5" thickBot="1" x14ac:dyDescent="0.3">
      <c r="B40" s="9" t="s">
        <v>15</v>
      </c>
      <c r="C40" s="9">
        <f>+SUM(C30:C39)</f>
        <v>0</v>
      </c>
      <c r="D40" s="9"/>
      <c r="E40" s="25" t="e">
        <f>+SUM(E30:E39)</f>
        <v>#DIV/0!</v>
      </c>
      <c r="F40" s="9">
        <f>+SUM(F30:F39)</f>
        <v>0</v>
      </c>
    </row>
    <row r="42" spans="2:6" ht="15.75" thickBot="1" x14ac:dyDescent="0.3"/>
    <row r="43" spans="2:6" ht="16.5" thickBot="1" x14ac:dyDescent="0.3">
      <c r="B43" s="37" t="s">
        <v>78</v>
      </c>
      <c r="C43" s="37" t="s">
        <v>72</v>
      </c>
      <c r="D43" s="37" t="str">
        <f>D29</f>
        <v>Comentários</v>
      </c>
      <c r="E43" s="37" t="s">
        <v>31</v>
      </c>
      <c r="F43" s="7" t="str">
        <f>+F29</f>
        <v>Valor ano</v>
      </c>
    </row>
    <row r="44" spans="2:6" ht="15.75" x14ac:dyDescent="0.25">
      <c r="B44" s="1" t="s">
        <v>53</v>
      </c>
      <c r="C44" s="2"/>
      <c r="D44" s="3"/>
      <c r="E44" s="26"/>
      <c r="F44" s="15">
        <f>+E44*C44</f>
        <v>0</v>
      </c>
    </row>
    <row r="45" spans="2:6" ht="15.75" x14ac:dyDescent="0.25">
      <c r="B45" s="1" t="s">
        <v>54</v>
      </c>
      <c r="C45" s="4"/>
      <c r="D45" s="5"/>
      <c r="E45" s="26"/>
      <c r="F45" s="15">
        <f t="shared" ref="F45:F56" si="5">+E45*C45</f>
        <v>0</v>
      </c>
    </row>
    <row r="46" spans="2:6" ht="15.75" x14ac:dyDescent="0.25">
      <c r="B46" s="1" t="s">
        <v>20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21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55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56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57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58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59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49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25</v>
      </c>
      <c r="C54" s="4"/>
      <c r="D54" s="5"/>
      <c r="E54" s="26"/>
      <c r="F54" s="15">
        <f t="shared" si="5"/>
        <v>0</v>
      </c>
    </row>
    <row r="55" spans="2:6" ht="15.75" x14ac:dyDescent="0.25">
      <c r="B55" s="1" t="s">
        <v>26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1" t="s">
        <v>36</v>
      </c>
      <c r="C56" s="4"/>
      <c r="D56" s="5"/>
      <c r="E56" s="26"/>
      <c r="F56" s="15">
        <f t="shared" si="5"/>
        <v>0</v>
      </c>
    </row>
    <row r="57" spans="2:6" ht="16.5" thickBot="1" x14ac:dyDescent="0.3">
      <c r="B57" s="38" t="s">
        <v>32</v>
      </c>
      <c r="C57" s="32">
        <f>SUM(C44:C56)</f>
        <v>0</v>
      </c>
      <c r="D57" s="33"/>
      <c r="E57" s="34"/>
      <c r="F57" s="31">
        <f>+SUM(F44:F56)</f>
        <v>0</v>
      </c>
    </row>
    <row r="58" spans="2:6" ht="15.75" thickBot="1" x14ac:dyDescent="0.3"/>
    <row r="59" spans="2:6" ht="20.25" thickBot="1" x14ac:dyDescent="0.35">
      <c r="B59" s="45" t="s">
        <v>73</v>
      </c>
      <c r="C59" s="46">
        <f>+C57+C40+C26</f>
        <v>5160</v>
      </c>
      <c r="D59" s="47"/>
      <c r="E59" s="48"/>
      <c r="F59" s="49">
        <f>+F57+F40+F26</f>
        <v>61920</v>
      </c>
    </row>
    <row r="61" spans="2:6" ht="15.75" thickBot="1" x14ac:dyDescent="0.3"/>
    <row r="62" spans="2:6" ht="16.5" thickBot="1" x14ac:dyDescent="0.3">
      <c r="B62" s="39" t="s">
        <v>69</v>
      </c>
      <c r="C62" s="39" t="str">
        <f>+C2</f>
        <v>Quanto por mês</v>
      </c>
      <c r="D62" s="39" t="str">
        <f>+D2</f>
        <v>Comentários</v>
      </c>
      <c r="E62" s="40" t="str">
        <f>+E2</f>
        <v>Percentual</v>
      </c>
    </row>
    <row r="63" spans="2:6" ht="15.75" x14ac:dyDescent="0.25">
      <c r="B63" s="13" t="s">
        <v>28</v>
      </c>
      <c r="C63" s="2"/>
      <c r="D63" s="3"/>
      <c r="E63" s="30" t="e">
        <f>+C63/$C$71</f>
        <v>#DIV/0!</v>
      </c>
    </row>
    <row r="64" spans="2:6" ht="15.75" x14ac:dyDescent="0.25">
      <c r="B64" s="1" t="s">
        <v>100</v>
      </c>
      <c r="C64" s="4"/>
      <c r="D64" s="5"/>
      <c r="E64" s="30" t="e">
        <f t="shared" ref="E64:E70" si="6">+C64/$C$71</f>
        <v>#DIV/0!</v>
      </c>
    </row>
    <row r="65" spans="2:5" ht="15.75" x14ac:dyDescent="0.25">
      <c r="B65" s="1" t="s">
        <v>62</v>
      </c>
      <c r="C65" s="4"/>
      <c r="D65" s="5"/>
      <c r="E65" s="30" t="e">
        <f t="shared" si="6"/>
        <v>#DIV/0!</v>
      </c>
    </row>
    <row r="66" spans="2:5" ht="15.75" x14ac:dyDescent="0.25">
      <c r="B66" s="1" t="s">
        <v>63</v>
      </c>
      <c r="C66" s="4"/>
      <c r="D66" s="5"/>
      <c r="E66" s="30" t="e">
        <f t="shared" si="6"/>
        <v>#DIV/0!</v>
      </c>
    </row>
    <row r="67" spans="2:5" ht="15.75" x14ac:dyDescent="0.25">
      <c r="B67" s="1" t="s">
        <v>30</v>
      </c>
      <c r="C67" s="4"/>
      <c r="D67" s="5"/>
      <c r="E67" s="30" t="e">
        <f t="shared" si="6"/>
        <v>#DIV/0!</v>
      </c>
    </row>
    <row r="68" spans="2:5" ht="15.75" x14ac:dyDescent="0.25">
      <c r="B68" s="1" t="s">
        <v>64</v>
      </c>
      <c r="C68" s="4"/>
      <c r="D68" s="5"/>
      <c r="E68" s="30" t="e">
        <f t="shared" si="6"/>
        <v>#DIV/0!</v>
      </c>
    </row>
    <row r="69" spans="2:5" ht="15.75" x14ac:dyDescent="0.25">
      <c r="B69" s="1" t="s">
        <v>65</v>
      </c>
      <c r="C69" s="4"/>
      <c r="D69" s="5"/>
      <c r="E69" s="30" t="e">
        <f t="shared" si="6"/>
        <v>#DIV/0!</v>
      </c>
    </row>
    <row r="70" spans="2:5" ht="16.5" thickBot="1" x14ac:dyDescent="0.3">
      <c r="B70" s="1" t="s">
        <v>76</v>
      </c>
      <c r="C70" s="4"/>
      <c r="D70" s="5"/>
      <c r="E70" s="30" t="e">
        <f t="shared" si="6"/>
        <v>#DIV/0!</v>
      </c>
    </row>
    <row r="71" spans="2:5" ht="16.5" thickBot="1" x14ac:dyDescent="0.3">
      <c r="B71" s="41" t="s">
        <v>15</v>
      </c>
      <c r="C71" s="42">
        <f>+SUM(C63:C70)</f>
        <v>0</v>
      </c>
      <c r="D71" s="43"/>
      <c r="E71" s="44" t="e">
        <f>SUM(E63:E70)</f>
        <v>#DIV/0!</v>
      </c>
    </row>
    <row r="72" spans="2:5" ht="15.75" thickBot="1" x14ac:dyDescent="0.3"/>
    <row r="73" spans="2:5" ht="16.5" thickBot="1" x14ac:dyDescent="0.3">
      <c r="B73" s="39" t="s">
        <v>77</v>
      </c>
      <c r="C73" s="39" t="str">
        <f>+C62</f>
        <v>Quanto por mês</v>
      </c>
      <c r="D73" s="39" t="str">
        <f>+D62</f>
        <v>Comentários</v>
      </c>
      <c r="E73" s="40" t="str">
        <f>+E62</f>
        <v>Percentual</v>
      </c>
    </row>
    <row r="74" spans="2:5" ht="15.75" x14ac:dyDescent="0.25">
      <c r="B74" s="13" t="s">
        <v>33</v>
      </c>
      <c r="C74" s="2"/>
      <c r="D74" s="3"/>
      <c r="E74" s="30" t="e">
        <f>+C74/$C$78</f>
        <v>#DIV/0!</v>
      </c>
    </row>
    <row r="75" spans="2:5" ht="15.75" x14ac:dyDescent="0.25">
      <c r="B75" s="1" t="s">
        <v>29</v>
      </c>
      <c r="C75" s="2"/>
      <c r="D75" s="5"/>
      <c r="E75" s="30" t="e">
        <f t="shared" ref="E75:E77" si="7">+C75/$C$78</f>
        <v>#DIV/0!</v>
      </c>
    </row>
    <row r="76" spans="2:5" ht="15.75" x14ac:dyDescent="0.25">
      <c r="B76" s="1" t="s">
        <v>70</v>
      </c>
      <c r="C76" s="2"/>
      <c r="D76" s="5"/>
      <c r="E76" s="30" t="e">
        <f t="shared" si="7"/>
        <v>#DIV/0!</v>
      </c>
    </row>
    <row r="77" spans="2:5" ht="16.5" thickBot="1" x14ac:dyDescent="0.3">
      <c r="B77" s="10" t="s">
        <v>65</v>
      </c>
      <c r="C77" s="11"/>
      <c r="D77" s="12"/>
      <c r="E77" s="30" t="e">
        <f t="shared" si="7"/>
        <v>#DIV/0!</v>
      </c>
    </row>
    <row r="78" spans="2:5" ht="16.5" thickBot="1" x14ac:dyDescent="0.3">
      <c r="B78" s="41" t="s">
        <v>15</v>
      </c>
      <c r="C78" s="42">
        <f>+SUM(C74:C77)</f>
        <v>0</v>
      </c>
      <c r="D78" s="43"/>
      <c r="E78" s="44" t="e">
        <f>SUM(E74:E77)</f>
        <v>#DIV/0!</v>
      </c>
    </row>
    <row r="79" spans="2:5" ht="15.75" thickBot="1" x14ac:dyDescent="0.3"/>
    <row r="80" spans="2:5" ht="20.25" thickBot="1" x14ac:dyDescent="0.35">
      <c r="B80" s="45" t="s">
        <v>93</v>
      </c>
      <c r="C80" s="46">
        <f>+C71+C78</f>
        <v>0</v>
      </c>
    </row>
    <row r="81" spans="2:5" ht="15.75" thickBot="1" x14ac:dyDescent="0.3"/>
    <row r="82" spans="2:5" ht="16.5" thickBot="1" x14ac:dyDescent="0.3">
      <c r="B82" s="58" t="s">
        <v>50</v>
      </c>
      <c r="C82" s="59"/>
      <c r="D82" s="59"/>
      <c r="E82" s="60"/>
    </row>
    <row r="83" spans="2:5" ht="15.75" thickBot="1" x14ac:dyDescent="0.3"/>
    <row r="84" spans="2:5" ht="16.5" thickBot="1" x14ac:dyDescent="0.3">
      <c r="B84" s="35" t="s">
        <v>68</v>
      </c>
      <c r="C84" s="32">
        <f>+-C26</f>
        <v>-5160</v>
      </c>
    </row>
    <row r="85" spans="2:5" ht="16.5" thickBot="1" x14ac:dyDescent="0.3">
      <c r="B85" s="35" t="str">
        <f>+B29</f>
        <v>Gastos opcionais</v>
      </c>
      <c r="C85" s="32">
        <f>+-C40</f>
        <v>0</v>
      </c>
    </row>
    <row r="86" spans="2:5" ht="16.5" thickBot="1" x14ac:dyDescent="0.3">
      <c r="B86" s="35" t="str">
        <f>+B43</f>
        <v>Gastos anuais ou parcelados</v>
      </c>
      <c r="C86" s="32">
        <f>+-C57</f>
        <v>0</v>
      </c>
    </row>
    <row r="87" spans="2:5" ht="16.5" thickBot="1" x14ac:dyDescent="0.3">
      <c r="B87" s="40" t="s">
        <v>69</v>
      </c>
      <c r="C87" s="32">
        <f>+C71</f>
        <v>0</v>
      </c>
    </row>
    <row r="88" spans="2:5" ht="16.5" thickBot="1" x14ac:dyDescent="0.3">
      <c r="B88" s="40" t="s">
        <v>77</v>
      </c>
      <c r="C88" s="32">
        <f>+C78</f>
        <v>0</v>
      </c>
    </row>
    <row r="89" spans="2:5" ht="15.75" thickBot="1" x14ac:dyDescent="0.3"/>
    <row r="90" spans="2:5" ht="16.5" thickBot="1" x14ac:dyDescent="0.3">
      <c r="B90" s="35" t="s">
        <v>15</v>
      </c>
      <c r="C90" s="32">
        <f>+SUM(C84:C88)</f>
        <v>-5160</v>
      </c>
    </row>
  </sheetData>
  <mergeCells count="1">
    <mergeCell ref="B82:E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9"/>
  <sheetViews>
    <sheetView zoomScaleNormal="100" workbookViewId="0">
      <selection activeCell="C63" sqref="C63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6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6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6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6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6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6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6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6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6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</row>
    <row r="27" spans="2:6" ht="15.75" thickBot="1" x14ac:dyDescent="0.3">
      <c r="C27" s="36"/>
    </row>
    <row r="28" spans="2:6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6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6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6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6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>
        <v>2000</v>
      </c>
      <c r="D62" s="3"/>
      <c r="E62" s="30">
        <f>+C62/$C$70</f>
        <v>1</v>
      </c>
    </row>
    <row r="63" spans="2:6" ht="15.75" x14ac:dyDescent="0.25">
      <c r="B63" s="1" t="s">
        <v>100</v>
      </c>
      <c r="C63" s="4"/>
      <c r="D63" s="5"/>
      <c r="E63" s="30">
        <f t="shared" ref="E63:E69" si="6">+C63/$C$70</f>
        <v>0</v>
      </c>
    </row>
    <row r="64" spans="2:6" ht="15.75" x14ac:dyDescent="0.25">
      <c r="B64" s="1" t="s">
        <v>62</v>
      </c>
      <c r="C64" s="4"/>
      <c r="D64" s="5"/>
      <c r="E64" s="30">
        <f t="shared" si="6"/>
        <v>0</v>
      </c>
    </row>
    <row r="65" spans="2:5" ht="15.75" x14ac:dyDescent="0.25">
      <c r="B65" s="1" t="s">
        <v>63</v>
      </c>
      <c r="C65" s="4"/>
      <c r="D65" s="5"/>
      <c r="E65" s="30">
        <f t="shared" si="6"/>
        <v>0</v>
      </c>
    </row>
    <row r="66" spans="2:5" ht="15.75" x14ac:dyDescent="0.25">
      <c r="B66" s="1" t="s">
        <v>30</v>
      </c>
      <c r="C66" s="4"/>
      <c r="D66" s="5"/>
      <c r="E66" s="30">
        <f t="shared" si="6"/>
        <v>0</v>
      </c>
    </row>
    <row r="67" spans="2:5" ht="15.75" x14ac:dyDescent="0.25">
      <c r="B67" s="1" t="s">
        <v>64</v>
      </c>
      <c r="C67" s="4"/>
      <c r="D67" s="5"/>
      <c r="E67" s="30">
        <f t="shared" si="6"/>
        <v>0</v>
      </c>
    </row>
    <row r="68" spans="2:5" ht="15.75" x14ac:dyDescent="0.25">
      <c r="B68" s="1" t="s">
        <v>65</v>
      </c>
      <c r="C68" s="4"/>
      <c r="D68" s="5"/>
      <c r="E68" s="30">
        <f t="shared" si="6"/>
        <v>0</v>
      </c>
    </row>
    <row r="69" spans="2:5" ht="16.5" thickBot="1" x14ac:dyDescent="0.3">
      <c r="B69" s="1" t="s">
        <v>76</v>
      </c>
      <c r="C69" s="4"/>
      <c r="D69" s="5"/>
      <c r="E69" s="30">
        <f t="shared" si="6"/>
        <v>0</v>
      </c>
    </row>
    <row r="70" spans="2:5" ht="16.5" thickBot="1" x14ac:dyDescent="0.3">
      <c r="B70" s="41" t="s">
        <v>15</v>
      </c>
      <c r="C70" s="42">
        <f>+SUM(C62:C69)</f>
        <v>2000</v>
      </c>
      <c r="D70" s="43"/>
      <c r="E70" s="44">
        <f>SUM(E62:E69)</f>
        <v>1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2000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2000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2000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topLeftCell="A25"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topLeftCell="A22"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/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/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/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/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/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/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/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/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/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/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/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101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"/>
  <sheetViews>
    <sheetView topLeftCell="A22" zoomScaleNormal="100" workbookViewId="0">
      <selection activeCell="B28" sqref="B28"/>
    </sheetView>
  </sheetViews>
  <sheetFormatPr defaultRowHeight="15" x14ac:dyDescent="0.25"/>
  <cols>
    <col min="1" max="1" width="2" customWidth="1"/>
    <col min="2" max="2" width="32.28515625" bestFit="1" customWidth="1"/>
    <col min="3" max="3" width="17.85546875" customWidth="1"/>
    <col min="4" max="4" width="28" customWidth="1"/>
    <col min="5" max="5" width="11.140625" bestFit="1" customWidth="1"/>
    <col min="6" max="6" width="14.28515625" bestFit="1" customWidth="1"/>
    <col min="7" max="7" width="1.85546875" customWidth="1"/>
  </cols>
  <sheetData>
    <row r="1" spans="2:6" ht="15.75" thickBot="1" x14ac:dyDescent="0.3">
      <c r="C1" s="36"/>
    </row>
    <row r="2" spans="2:6" ht="16.5" thickBot="1" x14ac:dyDescent="0.3">
      <c r="B2" s="6" t="s">
        <v>68</v>
      </c>
      <c r="C2" s="7" t="s">
        <v>66</v>
      </c>
      <c r="D2" s="7" t="s">
        <v>0</v>
      </c>
      <c r="E2" s="7" t="s">
        <v>27</v>
      </c>
      <c r="F2" s="7" t="s">
        <v>71</v>
      </c>
    </row>
    <row r="3" spans="2:6" ht="15.75" x14ac:dyDescent="0.25">
      <c r="B3" s="17" t="s">
        <v>1</v>
      </c>
      <c r="C3" s="18"/>
      <c r="D3" s="19"/>
      <c r="E3" s="28" t="e">
        <f t="shared" ref="E3:E20" si="0">+C3/$C$25</f>
        <v>#DIV/0!</v>
      </c>
      <c r="F3" s="14">
        <f t="shared" ref="F3:F24" si="1">+C3*12</f>
        <v>0</v>
      </c>
    </row>
    <row r="4" spans="2:6" ht="15.75" x14ac:dyDescent="0.25">
      <c r="B4" s="17" t="s">
        <v>40</v>
      </c>
      <c r="C4" s="20"/>
      <c r="D4" s="21"/>
      <c r="E4" s="28" t="e">
        <f t="shared" si="0"/>
        <v>#DIV/0!</v>
      </c>
      <c r="F4" s="15">
        <f t="shared" si="1"/>
        <v>0</v>
      </c>
    </row>
    <row r="5" spans="2:6" ht="15.75" x14ac:dyDescent="0.25">
      <c r="B5" s="17" t="s">
        <v>24</v>
      </c>
      <c r="C5" s="20"/>
      <c r="D5" s="21"/>
      <c r="E5" s="28" t="e">
        <f t="shared" si="0"/>
        <v>#DIV/0!</v>
      </c>
      <c r="F5" s="15">
        <f t="shared" si="1"/>
        <v>0</v>
      </c>
    </row>
    <row r="6" spans="2:6" ht="15.75" x14ac:dyDescent="0.25">
      <c r="B6" s="17" t="s">
        <v>67</v>
      </c>
      <c r="C6" s="20"/>
      <c r="D6" s="21"/>
      <c r="E6" s="28" t="e">
        <f t="shared" si="0"/>
        <v>#DIV/0!</v>
      </c>
      <c r="F6" s="15">
        <f t="shared" si="1"/>
        <v>0</v>
      </c>
    </row>
    <row r="7" spans="2:6" ht="15.75" x14ac:dyDescent="0.25">
      <c r="B7" s="17" t="s">
        <v>8</v>
      </c>
      <c r="C7" s="20"/>
      <c r="D7" s="21"/>
      <c r="E7" s="28" t="e">
        <f t="shared" si="0"/>
        <v>#DIV/0!</v>
      </c>
      <c r="F7" s="15">
        <f t="shared" si="1"/>
        <v>0</v>
      </c>
    </row>
    <row r="8" spans="2:6" ht="15.75" x14ac:dyDescent="0.25">
      <c r="B8" s="17" t="s">
        <v>11</v>
      </c>
      <c r="C8" s="20"/>
      <c r="D8" s="21"/>
      <c r="E8" s="28" t="e">
        <f t="shared" si="0"/>
        <v>#DIV/0!</v>
      </c>
      <c r="F8" s="15">
        <f t="shared" si="1"/>
        <v>0</v>
      </c>
    </row>
    <row r="9" spans="2:6" ht="15.75" x14ac:dyDescent="0.25">
      <c r="B9" s="17" t="s">
        <v>10</v>
      </c>
      <c r="C9" s="20"/>
      <c r="D9" s="21"/>
      <c r="E9" s="28" t="e">
        <f t="shared" si="0"/>
        <v>#DIV/0!</v>
      </c>
      <c r="F9" s="15">
        <f t="shared" si="1"/>
        <v>0</v>
      </c>
    </row>
    <row r="10" spans="2:6" ht="15.75" x14ac:dyDescent="0.25">
      <c r="B10" s="17" t="s">
        <v>9</v>
      </c>
      <c r="C10" s="20"/>
      <c r="D10" s="21"/>
      <c r="E10" s="28" t="e">
        <f t="shared" si="0"/>
        <v>#DIV/0!</v>
      </c>
      <c r="F10" s="15">
        <f t="shared" si="1"/>
        <v>0</v>
      </c>
    </row>
    <row r="11" spans="2:6" ht="15.75" x14ac:dyDescent="0.25">
      <c r="B11" s="17" t="s">
        <v>16</v>
      </c>
      <c r="C11" s="20"/>
      <c r="D11" s="21"/>
      <c r="E11" s="28" t="e">
        <f t="shared" si="0"/>
        <v>#DIV/0!</v>
      </c>
      <c r="F11" s="15">
        <f t="shared" si="1"/>
        <v>0</v>
      </c>
    </row>
    <row r="12" spans="2:6" ht="15.75" x14ac:dyDescent="0.25">
      <c r="B12" s="17" t="s">
        <v>2</v>
      </c>
      <c r="C12" s="20"/>
      <c r="D12" s="21"/>
      <c r="E12" s="28" t="e">
        <f t="shared" si="0"/>
        <v>#DIV/0!</v>
      </c>
      <c r="F12" s="15">
        <f t="shared" si="1"/>
        <v>0</v>
      </c>
    </row>
    <row r="13" spans="2:6" ht="15.75" x14ac:dyDescent="0.25">
      <c r="B13" s="17" t="s">
        <v>23</v>
      </c>
      <c r="C13" s="20"/>
      <c r="D13" s="21"/>
      <c r="E13" s="28" t="e">
        <f t="shared" si="0"/>
        <v>#DIV/0!</v>
      </c>
      <c r="F13" s="15">
        <f t="shared" si="1"/>
        <v>0</v>
      </c>
    </row>
    <row r="14" spans="2:6" ht="15.75" x14ac:dyDescent="0.25">
      <c r="B14" s="17" t="s">
        <v>5</v>
      </c>
      <c r="C14" s="20"/>
      <c r="D14" s="21"/>
      <c r="E14" s="28" t="e">
        <f t="shared" si="0"/>
        <v>#DIV/0!</v>
      </c>
      <c r="F14" s="15">
        <f t="shared" si="1"/>
        <v>0</v>
      </c>
    </row>
    <row r="15" spans="2:6" ht="15.75" x14ac:dyDescent="0.25">
      <c r="B15" s="17" t="s">
        <v>7</v>
      </c>
      <c r="C15" s="20"/>
      <c r="D15" s="21"/>
      <c r="E15" s="28" t="e">
        <f t="shared" si="0"/>
        <v>#DIV/0!</v>
      </c>
      <c r="F15" s="15">
        <f t="shared" si="1"/>
        <v>0</v>
      </c>
    </row>
    <row r="16" spans="2:6" ht="15.75" x14ac:dyDescent="0.25">
      <c r="B16" s="17" t="s">
        <v>6</v>
      </c>
      <c r="C16" s="20"/>
      <c r="D16" s="21"/>
      <c r="E16" s="28" t="e">
        <f t="shared" si="0"/>
        <v>#DIV/0!</v>
      </c>
      <c r="F16" s="15">
        <f t="shared" si="1"/>
        <v>0</v>
      </c>
    </row>
    <row r="17" spans="2:7" ht="15.75" x14ac:dyDescent="0.25">
      <c r="B17" s="17" t="s">
        <v>22</v>
      </c>
      <c r="C17" s="20"/>
      <c r="D17" s="21"/>
      <c r="E17" s="28" t="e">
        <f t="shared" si="0"/>
        <v>#DIV/0!</v>
      </c>
      <c r="F17" s="15">
        <f t="shared" si="1"/>
        <v>0</v>
      </c>
    </row>
    <row r="18" spans="2:7" ht="15.75" x14ac:dyDescent="0.25">
      <c r="B18" s="17" t="s">
        <v>3</v>
      </c>
      <c r="C18" s="20"/>
      <c r="D18" s="21"/>
      <c r="E18" s="28" t="e">
        <f t="shared" si="0"/>
        <v>#DIV/0!</v>
      </c>
      <c r="F18" s="15">
        <f t="shared" si="1"/>
        <v>0</v>
      </c>
    </row>
    <row r="19" spans="2:7" ht="15.75" x14ac:dyDescent="0.25">
      <c r="B19" s="17" t="s">
        <v>13</v>
      </c>
      <c r="C19" s="20"/>
      <c r="D19" s="21"/>
      <c r="E19" s="28" t="e">
        <f t="shared" si="0"/>
        <v>#DIV/0!</v>
      </c>
      <c r="F19" s="15">
        <f t="shared" si="1"/>
        <v>0</v>
      </c>
    </row>
    <row r="20" spans="2:7" ht="15.75" x14ac:dyDescent="0.25">
      <c r="B20" s="17" t="s">
        <v>4</v>
      </c>
      <c r="C20" s="20"/>
      <c r="D20" s="21"/>
      <c r="E20" s="28" t="e">
        <f t="shared" si="0"/>
        <v>#DIV/0!</v>
      </c>
      <c r="F20" s="15">
        <f t="shared" si="1"/>
        <v>0</v>
      </c>
    </row>
    <row r="21" spans="2:7" ht="15.75" x14ac:dyDescent="0.25">
      <c r="B21" s="17" t="s">
        <v>25</v>
      </c>
      <c r="C21" s="20"/>
      <c r="D21" s="21"/>
      <c r="E21" s="28" t="e">
        <f t="shared" ref="E21:E24" si="2">+C21/$C$25</f>
        <v>#DIV/0!</v>
      </c>
      <c r="F21" s="15">
        <f t="shared" si="1"/>
        <v>0</v>
      </c>
    </row>
    <row r="22" spans="2:7" ht="15.75" x14ac:dyDescent="0.25">
      <c r="B22" s="17" t="s">
        <v>26</v>
      </c>
      <c r="C22" s="20"/>
      <c r="D22" s="21"/>
      <c r="E22" s="28" t="e">
        <f t="shared" si="2"/>
        <v>#DIV/0!</v>
      </c>
      <c r="F22" s="15">
        <f t="shared" si="1"/>
        <v>0</v>
      </c>
    </row>
    <row r="23" spans="2:7" ht="15.75" x14ac:dyDescent="0.25">
      <c r="B23" s="17" t="s">
        <v>36</v>
      </c>
      <c r="C23" s="20"/>
      <c r="D23" s="21"/>
      <c r="E23" s="28" t="e">
        <f t="shared" si="2"/>
        <v>#DIV/0!</v>
      </c>
      <c r="F23" s="15">
        <f t="shared" si="1"/>
        <v>0</v>
      </c>
    </row>
    <row r="24" spans="2:7" ht="16.5" thickBot="1" x14ac:dyDescent="0.3">
      <c r="B24" s="22" t="s">
        <v>14</v>
      </c>
      <c r="C24" s="23"/>
      <c r="D24" s="24"/>
      <c r="E24" s="29" t="e">
        <f t="shared" si="2"/>
        <v>#DIV/0!</v>
      </c>
      <c r="F24" s="16">
        <f t="shared" si="1"/>
        <v>0</v>
      </c>
    </row>
    <row r="25" spans="2:7" ht="16.5" thickBot="1" x14ac:dyDescent="0.3">
      <c r="B25" s="8" t="s">
        <v>15</v>
      </c>
      <c r="C25" s="9">
        <f>+SUM(C3:C24)</f>
        <v>0</v>
      </c>
      <c r="D25" s="8"/>
      <c r="E25" s="25" t="e">
        <f>+SUM(E3:E24)</f>
        <v>#DIV/0!</v>
      </c>
      <c r="F25" s="9">
        <f>+SUM(F3:F24)</f>
        <v>0</v>
      </c>
      <c r="G25" s="27"/>
    </row>
    <row r="27" spans="2:7" ht="15.75" thickBot="1" x14ac:dyDescent="0.3">
      <c r="C27" s="36"/>
    </row>
    <row r="28" spans="2:7" ht="16.5" thickBot="1" x14ac:dyDescent="0.3">
      <c r="B28" s="6" t="s">
        <v>102</v>
      </c>
      <c r="C28" s="7" t="str">
        <f>C2</f>
        <v>Quanto por mês</v>
      </c>
      <c r="D28" s="7" t="str">
        <f>D2</f>
        <v>Comentários</v>
      </c>
      <c r="E28" s="7" t="str">
        <f>E2</f>
        <v>Percentual</v>
      </c>
      <c r="F28" s="7" t="str">
        <f>F2</f>
        <v>Valor ano</v>
      </c>
    </row>
    <row r="29" spans="2:7" ht="15.75" x14ac:dyDescent="0.25">
      <c r="B29" s="1" t="s">
        <v>12</v>
      </c>
      <c r="C29" s="4"/>
      <c r="D29" s="5"/>
      <c r="E29" s="28" t="e">
        <f t="shared" ref="E29:E38" si="3">+C29/$C$39</f>
        <v>#DIV/0!</v>
      </c>
      <c r="F29" s="15">
        <f t="shared" ref="F29:F38" si="4">+C29*12</f>
        <v>0</v>
      </c>
    </row>
    <row r="30" spans="2:7" ht="15.75" x14ac:dyDescent="0.25">
      <c r="B30" s="1" t="s">
        <v>17</v>
      </c>
      <c r="C30" s="4"/>
      <c r="D30" s="5"/>
      <c r="E30" s="28" t="e">
        <f t="shared" si="3"/>
        <v>#DIV/0!</v>
      </c>
      <c r="F30" s="15">
        <f t="shared" si="4"/>
        <v>0</v>
      </c>
    </row>
    <row r="31" spans="2:7" ht="15.75" x14ac:dyDescent="0.25">
      <c r="B31" s="1" t="s">
        <v>39</v>
      </c>
      <c r="C31" s="4"/>
      <c r="D31" s="5"/>
      <c r="E31" s="28" t="e">
        <f t="shared" si="3"/>
        <v>#DIV/0!</v>
      </c>
      <c r="F31" s="15">
        <f t="shared" si="4"/>
        <v>0</v>
      </c>
    </row>
    <row r="32" spans="2:7" ht="15.75" x14ac:dyDescent="0.25">
      <c r="B32" s="1" t="s">
        <v>44</v>
      </c>
      <c r="C32" s="4"/>
      <c r="D32" s="5"/>
      <c r="E32" s="28" t="e">
        <f t="shared" si="3"/>
        <v>#DIV/0!</v>
      </c>
      <c r="F32" s="15">
        <f t="shared" si="4"/>
        <v>0</v>
      </c>
    </row>
    <row r="33" spans="2:6" ht="15.75" x14ac:dyDescent="0.25">
      <c r="B33" s="1" t="s">
        <v>19</v>
      </c>
      <c r="C33" s="4"/>
      <c r="D33" s="5"/>
      <c r="E33" s="28" t="e">
        <f t="shared" si="3"/>
        <v>#DIV/0!</v>
      </c>
      <c r="F33" s="15">
        <f t="shared" si="4"/>
        <v>0</v>
      </c>
    </row>
    <row r="34" spans="2:6" ht="15.75" x14ac:dyDescent="0.25">
      <c r="B34" s="1" t="s">
        <v>18</v>
      </c>
      <c r="C34" s="4"/>
      <c r="D34" s="5"/>
      <c r="E34" s="28" t="e">
        <f t="shared" si="3"/>
        <v>#DIV/0!</v>
      </c>
      <c r="F34" s="15">
        <f t="shared" si="4"/>
        <v>0</v>
      </c>
    </row>
    <row r="35" spans="2:6" ht="15.75" x14ac:dyDescent="0.25">
      <c r="B35" s="17" t="s">
        <v>74</v>
      </c>
      <c r="C35" s="4"/>
      <c r="D35" s="5"/>
      <c r="E35" s="28" t="e">
        <f t="shared" si="3"/>
        <v>#DIV/0!</v>
      </c>
      <c r="F35" s="15">
        <f t="shared" si="4"/>
        <v>0</v>
      </c>
    </row>
    <row r="36" spans="2:6" ht="15.75" x14ac:dyDescent="0.25">
      <c r="B36" s="17" t="s">
        <v>25</v>
      </c>
      <c r="C36" s="4"/>
      <c r="D36" s="5"/>
      <c r="E36" s="28" t="e">
        <f t="shared" si="3"/>
        <v>#DIV/0!</v>
      </c>
      <c r="F36" s="15">
        <f t="shared" si="4"/>
        <v>0</v>
      </c>
    </row>
    <row r="37" spans="2:6" ht="15.75" x14ac:dyDescent="0.25">
      <c r="B37" s="17" t="s">
        <v>26</v>
      </c>
      <c r="C37" s="4"/>
      <c r="D37" s="5"/>
      <c r="E37" s="28" t="e">
        <f t="shared" si="3"/>
        <v>#DIV/0!</v>
      </c>
      <c r="F37" s="15">
        <f t="shared" si="4"/>
        <v>0</v>
      </c>
    </row>
    <row r="38" spans="2:6" ht="16.5" thickBot="1" x14ac:dyDescent="0.3">
      <c r="B38" s="17" t="s">
        <v>36</v>
      </c>
      <c r="C38" s="4"/>
      <c r="D38" s="5"/>
      <c r="E38" s="28" t="e">
        <f t="shared" si="3"/>
        <v>#DIV/0!</v>
      </c>
      <c r="F38" s="15">
        <f t="shared" si="4"/>
        <v>0</v>
      </c>
    </row>
    <row r="39" spans="2:6" ht="16.5" thickBot="1" x14ac:dyDescent="0.3">
      <c r="B39" s="9" t="s">
        <v>15</v>
      </c>
      <c r="C39" s="9">
        <f>+SUM(C29:C38)</f>
        <v>0</v>
      </c>
      <c r="D39" s="9"/>
      <c r="E39" s="25" t="e">
        <f>+SUM(E29:E38)</f>
        <v>#DIV/0!</v>
      </c>
      <c r="F39" s="9">
        <f>+SUM(F29:F38)</f>
        <v>0</v>
      </c>
    </row>
    <row r="41" spans="2:6" ht="15.75" thickBot="1" x14ac:dyDescent="0.3"/>
    <row r="42" spans="2:6" ht="16.5" thickBot="1" x14ac:dyDescent="0.3">
      <c r="B42" s="37" t="s">
        <v>78</v>
      </c>
      <c r="C42" s="37" t="s">
        <v>72</v>
      </c>
      <c r="D42" s="37" t="str">
        <f>D28</f>
        <v>Comentários</v>
      </c>
      <c r="E42" s="37" t="s">
        <v>31</v>
      </c>
      <c r="F42" s="7" t="str">
        <f>+F28</f>
        <v>Valor ano</v>
      </c>
    </row>
    <row r="43" spans="2:6" ht="15.75" x14ac:dyDescent="0.25">
      <c r="B43" s="1" t="s">
        <v>53</v>
      </c>
      <c r="C43" s="2"/>
      <c r="D43" s="3"/>
      <c r="E43" s="26">
        <v>1</v>
      </c>
      <c r="F43" s="15">
        <f>+E43*C43</f>
        <v>0</v>
      </c>
    </row>
    <row r="44" spans="2:6" ht="15.75" x14ac:dyDescent="0.25">
      <c r="B44" s="1" t="s">
        <v>54</v>
      </c>
      <c r="C44" s="4"/>
      <c r="D44" s="5"/>
      <c r="E44" s="26">
        <v>1</v>
      </c>
      <c r="F44" s="15">
        <f t="shared" ref="F44:F55" si="5">+E44*C44</f>
        <v>0</v>
      </c>
    </row>
    <row r="45" spans="2:6" ht="15.75" x14ac:dyDescent="0.25">
      <c r="B45" s="1" t="s">
        <v>20</v>
      </c>
      <c r="C45" s="4"/>
      <c r="D45" s="5"/>
      <c r="E45" s="26">
        <v>10</v>
      </c>
      <c r="F45" s="15">
        <f t="shared" si="5"/>
        <v>0</v>
      </c>
    </row>
    <row r="46" spans="2:6" ht="15.75" x14ac:dyDescent="0.25">
      <c r="B46" s="1" t="s">
        <v>21</v>
      </c>
      <c r="C46" s="4"/>
      <c r="D46" s="5"/>
      <c r="E46" s="26">
        <v>3</v>
      </c>
      <c r="F46" s="15">
        <f t="shared" si="5"/>
        <v>0</v>
      </c>
    </row>
    <row r="47" spans="2:6" ht="15.75" x14ac:dyDescent="0.25">
      <c r="B47" s="1" t="s">
        <v>55</v>
      </c>
      <c r="C47" s="4"/>
      <c r="D47" s="5"/>
      <c r="E47" s="26">
        <v>1</v>
      </c>
      <c r="F47" s="15">
        <f t="shared" si="5"/>
        <v>0</v>
      </c>
    </row>
    <row r="48" spans="2:6" ht="15.75" x14ac:dyDescent="0.25">
      <c r="B48" s="1" t="s">
        <v>56</v>
      </c>
      <c r="C48" s="4"/>
      <c r="D48" s="5"/>
      <c r="E48" s="26">
        <v>1</v>
      </c>
      <c r="F48" s="15">
        <f t="shared" si="5"/>
        <v>0</v>
      </c>
    </row>
    <row r="49" spans="2:6" ht="15.75" x14ac:dyDescent="0.25">
      <c r="B49" s="1" t="s">
        <v>57</v>
      </c>
      <c r="C49" s="4"/>
      <c r="D49" s="5"/>
      <c r="E49" s="26">
        <v>4</v>
      </c>
      <c r="F49" s="15">
        <f t="shared" si="5"/>
        <v>0</v>
      </c>
    </row>
    <row r="50" spans="2:6" ht="15.75" x14ac:dyDescent="0.25">
      <c r="B50" s="1" t="s">
        <v>58</v>
      </c>
      <c r="C50" s="4"/>
      <c r="D50" s="5"/>
      <c r="E50" s="26">
        <v>1</v>
      </c>
      <c r="F50" s="15">
        <f t="shared" si="5"/>
        <v>0</v>
      </c>
    </row>
    <row r="51" spans="2:6" ht="15.75" x14ac:dyDescent="0.25">
      <c r="B51" s="1" t="s">
        <v>59</v>
      </c>
      <c r="C51" s="4"/>
      <c r="D51" s="5"/>
      <c r="E51" s="26">
        <v>2</v>
      </c>
      <c r="F51" s="15">
        <f t="shared" si="5"/>
        <v>0</v>
      </c>
    </row>
    <row r="52" spans="2:6" ht="15.75" x14ac:dyDescent="0.25">
      <c r="B52" s="1" t="s">
        <v>49</v>
      </c>
      <c r="C52" s="4"/>
      <c r="D52" s="5"/>
      <c r="E52" s="26">
        <v>4</v>
      </c>
      <c r="F52" s="15">
        <f t="shared" si="5"/>
        <v>0</v>
      </c>
    </row>
    <row r="53" spans="2:6" ht="15.75" x14ac:dyDescent="0.25">
      <c r="B53" s="1" t="s">
        <v>25</v>
      </c>
      <c r="C53" s="4"/>
      <c r="D53" s="5"/>
      <c r="E53" s="26">
        <v>1</v>
      </c>
      <c r="F53" s="15">
        <f t="shared" si="5"/>
        <v>0</v>
      </c>
    </row>
    <row r="54" spans="2:6" ht="15.75" x14ac:dyDescent="0.25">
      <c r="B54" s="1" t="s">
        <v>26</v>
      </c>
      <c r="C54" s="4"/>
      <c r="D54" s="5"/>
      <c r="E54" s="26"/>
      <c r="F54" s="15">
        <f t="shared" si="5"/>
        <v>0</v>
      </c>
    </row>
    <row r="55" spans="2:6" ht="16.5" thickBot="1" x14ac:dyDescent="0.3">
      <c r="B55" s="1" t="s">
        <v>36</v>
      </c>
      <c r="C55" s="4"/>
      <c r="D55" s="5"/>
      <c r="E55" s="26"/>
      <c r="F55" s="15">
        <f t="shared" si="5"/>
        <v>0</v>
      </c>
    </row>
    <row r="56" spans="2:6" ht="16.5" thickBot="1" x14ac:dyDescent="0.3">
      <c r="B56" s="38" t="s">
        <v>32</v>
      </c>
      <c r="C56" s="32">
        <f>SUM(C43:C55)</f>
        <v>0</v>
      </c>
      <c r="D56" s="33"/>
      <c r="E56" s="34"/>
      <c r="F56" s="31">
        <f>+SUM(F43:F55)</f>
        <v>0</v>
      </c>
    </row>
    <row r="57" spans="2:6" ht="15.75" thickBot="1" x14ac:dyDescent="0.3"/>
    <row r="58" spans="2:6" ht="20.25" thickBot="1" x14ac:dyDescent="0.35">
      <c r="B58" s="45" t="s">
        <v>73</v>
      </c>
      <c r="C58" s="46">
        <f>+C56+C39+C25</f>
        <v>0</v>
      </c>
      <c r="D58" s="47"/>
      <c r="E58" s="48"/>
      <c r="F58" s="49">
        <f>+F56+F39+F25</f>
        <v>0</v>
      </c>
    </row>
    <row r="60" spans="2:6" ht="15.75" thickBot="1" x14ac:dyDescent="0.3"/>
    <row r="61" spans="2:6" ht="16.5" thickBot="1" x14ac:dyDescent="0.3">
      <c r="B61" s="39" t="s">
        <v>69</v>
      </c>
      <c r="C61" s="39" t="str">
        <f>+C2</f>
        <v>Quanto por mês</v>
      </c>
      <c r="D61" s="39" t="str">
        <f>+D2</f>
        <v>Comentários</v>
      </c>
      <c r="E61" s="40" t="str">
        <f>+E2</f>
        <v>Percentual</v>
      </c>
    </row>
    <row r="62" spans="2:6" ht="15.75" x14ac:dyDescent="0.25">
      <c r="B62" s="13" t="s">
        <v>28</v>
      </c>
      <c r="C62" s="2"/>
      <c r="D62" s="3"/>
      <c r="E62" s="30" t="e">
        <f>+C62/$C$70</f>
        <v>#DIV/0!</v>
      </c>
    </row>
    <row r="63" spans="2:6" ht="15.75" x14ac:dyDescent="0.25">
      <c r="B63" s="1" t="s">
        <v>100</v>
      </c>
      <c r="C63" s="4"/>
      <c r="D63" s="5"/>
      <c r="E63" s="30" t="e">
        <f t="shared" ref="E63:E69" si="6">+C63/$C$70</f>
        <v>#DIV/0!</v>
      </c>
    </row>
    <row r="64" spans="2:6" ht="15.75" x14ac:dyDescent="0.25">
      <c r="B64" s="1" t="s">
        <v>62</v>
      </c>
      <c r="C64" s="4"/>
      <c r="D64" s="5"/>
      <c r="E64" s="30" t="e">
        <f t="shared" si="6"/>
        <v>#DIV/0!</v>
      </c>
    </row>
    <row r="65" spans="2:5" ht="15.75" x14ac:dyDescent="0.25">
      <c r="B65" s="1" t="s">
        <v>63</v>
      </c>
      <c r="C65" s="4"/>
      <c r="D65" s="5"/>
      <c r="E65" s="30" t="e">
        <f t="shared" si="6"/>
        <v>#DIV/0!</v>
      </c>
    </row>
    <row r="66" spans="2:5" ht="15.75" x14ac:dyDescent="0.25">
      <c r="B66" s="1" t="s">
        <v>30</v>
      </c>
      <c r="C66" s="4"/>
      <c r="D66" s="5"/>
      <c r="E66" s="30" t="e">
        <f t="shared" si="6"/>
        <v>#DIV/0!</v>
      </c>
    </row>
    <row r="67" spans="2:5" ht="15.75" x14ac:dyDescent="0.25">
      <c r="B67" s="1" t="s">
        <v>64</v>
      </c>
      <c r="C67" s="4"/>
      <c r="D67" s="5"/>
      <c r="E67" s="30" t="e">
        <f t="shared" si="6"/>
        <v>#DIV/0!</v>
      </c>
    </row>
    <row r="68" spans="2:5" ht="15.75" x14ac:dyDescent="0.25">
      <c r="B68" s="1" t="s">
        <v>65</v>
      </c>
      <c r="C68" s="4"/>
      <c r="D68" s="5"/>
      <c r="E68" s="30" t="e">
        <f t="shared" si="6"/>
        <v>#DIV/0!</v>
      </c>
    </row>
    <row r="69" spans="2:5" ht="16.5" thickBot="1" x14ac:dyDescent="0.3">
      <c r="B69" s="1" t="s">
        <v>76</v>
      </c>
      <c r="C69" s="4"/>
      <c r="D69" s="5"/>
      <c r="E69" s="30" t="e">
        <f t="shared" si="6"/>
        <v>#DIV/0!</v>
      </c>
    </row>
    <row r="70" spans="2:5" ht="16.5" thickBot="1" x14ac:dyDescent="0.3">
      <c r="B70" s="41" t="s">
        <v>15</v>
      </c>
      <c r="C70" s="42">
        <f>+SUM(C62:C69)</f>
        <v>0</v>
      </c>
      <c r="D70" s="43"/>
      <c r="E70" s="44" t="e">
        <f>SUM(E62:E69)</f>
        <v>#DIV/0!</v>
      </c>
    </row>
    <row r="71" spans="2:5" ht="15.75" thickBot="1" x14ac:dyDescent="0.3"/>
    <row r="72" spans="2:5" ht="16.5" thickBot="1" x14ac:dyDescent="0.3">
      <c r="B72" s="39" t="s">
        <v>77</v>
      </c>
      <c r="C72" s="39" t="str">
        <f>+C61</f>
        <v>Quanto por mês</v>
      </c>
      <c r="D72" s="39" t="str">
        <f>+D61</f>
        <v>Comentários</v>
      </c>
      <c r="E72" s="40" t="str">
        <f>+E61</f>
        <v>Percentual</v>
      </c>
    </row>
    <row r="73" spans="2:5" ht="15.75" x14ac:dyDescent="0.25">
      <c r="B73" s="13" t="s">
        <v>33</v>
      </c>
      <c r="C73" s="2"/>
      <c r="D73" s="3"/>
      <c r="E73" s="30" t="e">
        <f>+C73/$C$77</f>
        <v>#DIV/0!</v>
      </c>
    </row>
    <row r="74" spans="2:5" ht="15.75" x14ac:dyDescent="0.25">
      <c r="B74" s="1" t="s">
        <v>29</v>
      </c>
      <c r="C74" s="2"/>
      <c r="D74" s="5"/>
      <c r="E74" s="30" t="e">
        <f t="shared" ref="E74:E76" si="7">+C74/$C$77</f>
        <v>#DIV/0!</v>
      </c>
    </row>
    <row r="75" spans="2:5" ht="15.75" x14ac:dyDescent="0.25">
      <c r="B75" s="1" t="s">
        <v>70</v>
      </c>
      <c r="C75" s="2"/>
      <c r="D75" s="5"/>
      <c r="E75" s="30" t="e">
        <f t="shared" si="7"/>
        <v>#DIV/0!</v>
      </c>
    </row>
    <row r="76" spans="2:5" ht="16.5" thickBot="1" x14ac:dyDescent="0.3">
      <c r="B76" s="10" t="s">
        <v>65</v>
      </c>
      <c r="C76" s="11"/>
      <c r="D76" s="12"/>
      <c r="E76" s="30" t="e">
        <f t="shared" si="7"/>
        <v>#DIV/0!</v>
      </c>
    </row>
    <row r="77" spans="2:5" ht="16.5" thickBot="1" x14ac:dyDescent="0.3">
      <c r="B77" s="41" t="s">
        <v>15</v>
      </c>
      <c r="C77" s="42">
        <f>+SUM(C73:C76)</f>
        <v>0</v>
      </c>
      <c r="D77" s="43"/>
      <c r="E77" s="44" t="e">
        <f>SUM(E73:E76)</f>
        <v>#DIV/0!</v>
      </c>
    </row>
    <row r="78" spans="2:5" ht="15.75" thickBot="1" x14ac:dyDescent="0.3"/>
    <row r="79" spans="2:5" ht="20.25" thickBot="1" x14ac:dyDescent="0.35">
      <c r="B79" s="45" t="s">
        <v>93</v>
      </c>
      <c r="C79" s="46">
        <f>+C70+C77</f>
        <v>0</v>
      </c>
    </row>
    <row r="80" spans="2:5" ht="15.75" thickBot="1" x14ac:dyDescent="0.3"/>
    <row r="81" spans="2:5" ht="16.5" thickBot="1" x14ac:dyDescent="0.3">
      <c r="B81" s="58" t="s">
        <v>50</v>
      </c>
      <c r="C81" s="59"/>
      <c r="D81" s="59"/>
      <c r="E81" s="60"/>
    </row>
    <row r="82" spans="2:5" ht="15.75" thickBot="1" x14ac:dyDescent="0.3"/>
    <row r="83" spans="2:5" ht="16.5" thickBot="1" x14ac:dyDescent="0.3">
      <c r="B83" s="35" t="s">
        <v>68</v>
      </c>
      <c r="C83" s="32">
        <f>+-C25</f>
        <v>0</v>
      </c>
    </row>
    <row r="84" spans="2:5" ht="16.5" thickBot="1" x14ac:dyDescent="0.3">
      <c r="B84" s="35" t="str">
        <f>+B28</f>
        <v>Gastos opcionais</v>
      </c>
      <c r="C84" s="32">
        <f>+-C39</f>
        <v>0</v>
      </c>
    </row>
    <row r="85" spans="2:5" ht="16.5" thickBot="1" x14ac:dyDescent="0.3">
      <c r="B85" s="35" t="str">
        <f>+B42</f>
        <v>Gastos anuais ou parcelados</v>
      </c>
      <c r="C85" s="32">
        <f>+-C56</f>
        <v>0</v>
      </c>
    </row>
    <row r="86" spans="2:5" ht="16.5" thickBot="1" x14ac:dyDescent="0.3">
      <c r="B86" s="40" t="s">
        <v>69</v>
      </c>
      <c r="C86" s="32">
        <f>+C70</f>
        <v>0</v>
      </c>
    </row>
    <row r="87" spans="2:5" ht="16.5" thickBot="1" x14ac:dyDescent="0.3">
      <c r="B87" s="40" t="s">
        <v>77</v>
      </c>
      <c r="C87" s="32">
        <f>+C77</f>
        <v>0</v>
      </c>
    </row>
    <row r="88" spans="2:5" ht="15.75" thickBot="1" x14ac:dyDescent="0.3"/>
    <row r="89" spans="2:5" ht="16.5" thickBot="1" x14ac:dyDescent="0.3">
      <c r="B89" s="35" t="s">
        <v>15</v>
      </c>
      <c r="C89" s="32">
        <f>+SUM(C83:C87)</f>
        <v>0</v>
      </c>
    </row>
  </sheetData>
  <mergeCells count="1">
    <mergeCell ref="B81:E8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Sobre</vt:lpstr>
      <vt:lpstr>Janeiro</vt:lpstr>
      <vt:lpstr>Fevereiro</vt:lpstr>
      <vt:lpstr>Marco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Resumo Financeiro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Lauro Araujo Silva Neto</dc:creator>
  <cp:lastModifiedBy>Andre Luiz Pereira</cp:lastModifiedBy>
  <dcterms:created xsi:type="dcterms:W3CDTF">2019-10-08T14:44:16Z</dcterms:created>
  <dcterms:modified xsi:type="dcterms:W3CDTF">2023-05-24T15:12:23Z</dcterms:modified>
</cp:coreProperties>
</file>